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8680" windowHeight="11730"/>
  </bookViews>
  <sheets>
    <sheet name="Pрез" sheetId="2" r:id="rId1"/>
    <sheet name="Перечень потребителей" sheetId="1" state="hidden" r:id="rId2"/>
  </sheets>
  <definedNames>
    <definedName name="_xlnm._FilterDatabase" localSheetId="1" hidden="1">'Перечень потребителей'!$A$3:$Q$63</definedName>
  </definedNames>
  <calcPr calcId="145621"/>
</workbook>
</file>

<file path=xl/calcChain.xml><?xml version="1.0" encoding="utf-8"?>
<calcChain xmlns="http://schemas.openxmlformats.org/spreadsheetml/2006/main">
  <c r="C29" i="2" l="1"/>
  <c r="D29" i="2"/>
  <c r="E29" i="2"/>
  <c r="C30" i="2"/>
  <c r="D30" i="2"/>
  <c r="E30" i="2"/>
  <c r="B29" i="2"/>
  <c r="B30" i="2"/>
  <c r="C28" i="2"/>
  <c r="D28" i="2"/>
  <c r="E28" i="2"/>
  <c r="B28" i="2"/>
  <c r="N63" i="1"/>
  <c r="O63" i="1"/>
  <c r="P63" i="1"/>
  <c r="Q63" i="1"/>
  <c r="Q62" i="1"/>
  <c r="P62" i="1"/>
  <c r="O62" i="1"/>
  <c r="N62" i="1"/>
  <c r="Q61" i="1"/>
  <c r="P61" i="1"/>
  <c r="O61" i="1"/>
  <c r="N61" i="1"/>
  <c r="Q60" i="1"/>
  <c r="P60" i="1"/>
  <c r="O60" i="1"/>
  <c r="N60" i="1"/>
  <c r="O18" i="1"/>
  <c r="Q59" i="1"/>
  <c r="P59" i="1"/>
  <c r="O59" i="1"/>
  <c r="N59" i="1"/>
  <c r="Q58" i="1"/>
  <c r="P58" i="1"/>
  <c r="O58" i="1"/>
  <c r="N58" i="1"/>
  <c r="Q57" i="1"/>
  <c r="P57" i="1"/>
  <c r="O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7" i="1"/>
  <c r="P47" i="1"/>
  <c r="O47" i="1"/>
  <c r="N47" i="1"/>
  <c r="Q46" i="1"/>
  <c r="P46" i="1"/>
  <c r="O46" i="1"/>
  <c r="N46" i="1"/>
  <c r="Q45" i="1"/>
  <c r="P45" i="1"/>
  <c r="O45" i="1"/>
  <c r="N45" i="1"/>
  <c r="Q44" i="1"/>
  <c r="P44" i="1"/>
  <c r="O44" i="1"/>
  <c r="N44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N18" i="1"/>
  <c r="Q17" i="1"/>
  <c r="P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  <c r="J1" i="1"/>
  <c r="K1" i="1"/>
  <c r="I1" i="1"/>
  <c r="P2" i="1"/>
  <c r="Q2" i="1"/>
  <c r="O2" i="1"/>
  <c r="N2" i="1"/>
  <c r="E27" i="2" l="1"/>
  <c r="D27" i="2"/>
  <c r="B27" i="2"/>
  <c r="C27" i="2"/>
  <c r="L1" i="1"/>
</calcChain>
</file>

<file path=xl/sharedStrings.xml><?xml version="1.0" encoding="utf-8"?>
<sst xmlns="http://schemas.openxmlformats.org/spreadsheetml/2006/main" count="187" uniqueCount="50">
  <si>
    <t>№</t>
  </si>
  <si>
    <t>Договор</t>
  </si>
  <si>
    <t>Ценовая категория</t>
  </si>
  <si>
    <t>Тариф</t>
  </si>
  <si>
    <t>Объем э/э</t>
  </si>
  <si>
    <t>Контрольный объем</t>
  </si>
  <si>
    <t>Сумма</t>
  </si>
  <si>
    <t>Контрольная сумма</t>
  </si>
  <si>
    <t>Макс. мощность</t>
  </si>
  <si>
    <t>Ген. мощность</t>
  </si>
  <si>
    <t>Сет. мощность</t>
  </si>
  <si>
    <t>Кол-во часов</t>
  </si>
  <si>
    <t>7. ПРОМЫШЛ. ДВУСТАВОЧН.(3 ЦК,СН2) от 150 кВт до 670 кВт</t>
  </si>
  <si>
    <t>31. БЮДЖ.ПОТРЕБИТЕЛИ ДВУХСТАВ.(РБ, СН2, 3 ЦК) от 670 кВт до 10 МВт</t>
  </si>
  <si>
    <t>7. ПРОМЫШЛ. ДВУСТАВОЧН.(3 ЦК,СН2) от 670 кВт до 10 МВт</t>
  </si>
  <si>
    <t>27. БЮДЖЕТНЫЕ ПОТРЕБ.(ФБ) ДВУХСТ. (СН2, 3 ЦК) от 670 кВт до 10 МВт</t>
  </si>
  <si>
    <t>8. НЕПРОМЫШЛЕННЫЕ(СН2, 3 ЦК) от 670 кВт до 10 МВт</t>
  </si>
  <si>
    <t>20. ГОРОДСКОЙ ТРАНСПОРТ (CH2, 3ЦК) от 670 кВт до 10 МВт</t>
  </si>
  <si>
    <t>8. НЕПРОМЫШЛЕННЫЕ(СН2, 3 ЦК) менее 150 кВт</t>
  </si>
  <si>
    <t>8. НЕПРОМЫШЛЕННЫЕ(НН, 3 ЦК) менее 150 кВт</t>
  </si>
  <si>
    <t>8. НЕПРОМЫШЛЕННЫЕ(СН2, 3 ЦК) от 150 кВт до 670 КВт</t>
  </si>
  <si>
    <t>8. НЕПРОМЫШЛЕННЫЕ(НН, 4 ЦК) менее 150 кВт</t>
  </si>
  <si>
    <t>26. БЮДЖЕТНЫЕ ПОТРЕБИТЕЛИ (МБ) (НН, 3 ЦК) от 670 кВт до 10 МВт</t>
  </si>
  <si>
    <t>14.1 РН-ЭНЕРГО (СН2,3ЦК) от 670 кВт до 10 МВт</t>
  </si>
  <si>
    <t>8. НЕПРОМЫШЛЕННЫЕ(СН2, 3 ЦК) от 150 кВт до 670 КВт КП</t>
  </si>
  <si>
    <t>8. НЕПРОМЫШЛЕННЫЕ(СН2, 4 ЦК) менее 150 кВт</t>
  </si>
  <si>
    <t>8. НЕПРОМЫШЛЕННЫЕ(СН2, 4 ЦК) от 150 кВт до 670 кВт</t>
  </si>
  <si>
    <t>Резервируемая мощность</t>
  </si>
  <si>
    <t>Общее</t>
  </si>
  <si>
    <t>ВН</t>
  </si>
  <si>
    <t>СН2</t>
  </si>
  <si>
    <t>НН</t>
  </si>
  <si>
    <t>кВт</t>
  </si>
  <si>
    <t>31. БЮДЖ.ПОТРЕБИТЕЛИ ДВУХСТАВ.(РБ, СН2, 3 ЦК) от 670 кВт до 10 МВт ООО "ЭЛЕКТРОСЕРВИС"</t>
  </si>
  <si>
    <t>27. БЮДЖЕТНЫЕ ПОТРЕБ.(ФБ) ДВУХСТ. (СН2, 3 ЦК) от 150 до 670 кВт</t>
  </si>
  <si>
    <t>до 670 кВт</t>
  </si>
  <si>
    <t>27. БЮДЖЕТНЫЕ ПОТРЕБ.(ФБ) ДВУХСТ. (ВН, 3 ЦК) от 670 кВт до 10 МВт</t>
  </si>
  <si>
    <t>от 670 кВт</t>
  </si>
  <si>
    <t>Да</t>
  </si>
  <si>
    <t>31. БЮДЖЕТНЫЕ ПОТРЕБ.(РБ) ДВУХСТ. (СН2, 3 ЦК) от 150 до 670 кВт</t>
  </si>
  <si>
    <t>40. ООО МТС ЭНЕРГО НЕПРОМЫШЛЕННЫЕ(СН2, 4 ЦК) менее 150 кВт</t>
  </si>
  <si>
    <t>40. ООО МТС ЭНЕРГО НЕПРОМЫШЛЕННЫЕ(НН, 4 ЦК) менее 150 кВт</t>
  </si>
  <si>
    <t>40. ООО МТС ЭНЕРГО НЕПРОМ ПАО "Россети Сибирь" - "Хакасэнерго" (НН, 4 ЦК) менее 150 кВт</t>
  </si>
  <si>
    <t>-</t>
  </si>
  <si>
    <t>Главэнергосбыт (СН2, 4 ЦК) от 670 кВт до 10 МВт</t>
  </si>
  <si>
    <t xml:space="preserve">Данные об усредненной за 3  квартал 2024 величине резервируемой максимальной мощности суммарно по всем потребителям электрической энергии, в отношении которых эта величина определяется
</t>
  </si>
  <si>
    <t>Июль 2024</t>
  </si>
  <si>
    <t>Август 2024</t>
  </si>
  <si>
    <t>Сентябрь 2024</t>
  </si>
  <si>
    <t>3 квартал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</si>
</sst>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6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0" xfId="0" applyFill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Fill="1" applyBorder="1"/>
    <xf numFmtId="4" fontId="0" fillId="0" borderId="1" xfId="0" applyNumberFormat="1" applyFill="1" applyBorder="1"/>
    <xf numFmtId="0" fontId="5" fillId="0" borderId="0" xfId="0" applyFont="1"/>
    <xf numFmtId="164" fontId="3" fillId="0" borderId="1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2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W31"/>
  <sheetViews>
    <sheetView tabSelected="1" workbookViewId="0">
      <selection activeCell="Z26" sqref="Z26"/>
    </sheetView>
  </sheetViews>
  <sheetFormatPr defaultRowHeight="15" x14ac:dyDescent="0.25"/>
  <cols>
    <col min="2" max="2" width="15.85546875" bestFit="1" customWidth="1"/>
    <col min="3" max="3" width="14.42578125" hidden="1" customWidth="1"/>
    <col min="4" max="4" width="14.42578125" bestFit="1" customWidth="1"/>
    <col min="5" max="5" width="25.28515625" bestFit="1" customWidth="1"/>
    <col min="8" max="8" width="0" hidden="1" customWidth="1"/>
    <col min="9" max="9" width="15.85546875" hidden="1" customWidth="1"/>
    <col min="10" max="10" width="0" hidden="1" customWidth="1"/>
    <col min="11" max="11" width="14.42578125" hidden="1" customWidth="1"/>
    <col min="12" max="12" width="25.28515625" hidden="1" customWidth="1"/>
    <col min="13" max="14" width="0" hidden="1" customWidth="1"/>
    <col min="15" max="15" width="15.85546875" hidden="1" customWidth="1"/>
    <col min="16" max="16" width="0" hidden="1" customWidth="1"/>
    <col min="17" max="17" width="14.42578125" hidden="1" customWidth="1"/>
    <col min="18" max="18" width="25.28515625" hidden="1" customWidth="1"/>
  </cols>
  <sheetData>
    <row r="2" spans="1:23" ht="79.5" customHeight="1" x14ac:dyDescent="0.25">
      <c r="A2" s="21" t="s">
        <v>45</v>
      </c>
      <c r="B2" s="22"/>
      <c r="C2" s="22"/>
      <c r="D2" s="22"/>
      <c r="E2" s="22"/>
    </row>
    <row r="3" spans="1:23" x14ac:dyDescent="0.25">
      <c r="A3" s="10"/>
      <c r="B3" s="10"/>
      <c r="C3" s="10"/>
      <c r="D3" s="10"/>
      <c r="E3" s="10"/>
    </row>
    <row r="4" spans="1:23" x14ac:dyDescent="0.25">
      <c r="A4" s="17" t="s">
        <v>46</v>
      </c>
      <c r="B4" s="17"/>
      <c r="C4" s="17"/>
      <c r="D4" s="17"/>
      <c r="E4" s="17"/>
      <c r="H4" s="18" t="s">
        <v>37</v>
      </c>
      <c r="I4" s="19"/>
      <c r="J4" s="19"/>
      <c r="K4" s="19"/>
      <c r="L4" s="19"/>
      <c r="N4" s="18" t="s">
        <v>35</v>
      </c>
      <c r="O4" s="19"/>
      <c r="P4" s="19"/>
      <c r="Q4" s="19"/>
      <c r="R4" s="19"/>
    </row>
    <row r="5" spans="1:23" x14ac:dyDescent="0.25">
      <c r="A5" s="11" t="s">
        <v>32</v>
      </c>
      <c r="B5" s="11" t="s">
        <v>8</v>
      </c>
      <c r="C5" s="11" t="s">
        <v>9</v>
      </c>
      <c r="D5" s="11" t="s">
        <v>10</v>
      </c>
      <c r="E5" s="11" t="s">
        <v>27</v>
      </c>
      <c r="H5" s="1" t="s">
        <v>32</v>
      </c>
      <c r="I5" s="1" t="s">
        <v>8</v>
      </c>
      <c r="J5" s="1" t="s">
        <v>9</v>
      </c>
      <c r="K5" s="1" t="s">
        <v>10</v>
      </c>
      <c r="L5" s="1" t="s">
        <v>27</v>
      </c>
      <c r="N5" s="1" t="s">
        <v>32</v>
      </c>
      <c r="O5" s="1" t="s">
        <v>8</v>
      </c>
      <c r="P5" s="1" t="s">
        <v>9</v>
      </c>
      <c r="Q5" s="1" t="s">
        <v>10</v>
      </c>
      <c r="R5" s="1" t="s">
        <v>27</v>
      </c>
    </row>
    <row r="6" spans="1:23" x14ac:dyDescent="0.25">
      <c r="A6" s="11" t="s">
        <v>28</v>
      </c>
      <c r="B6" s="12">
        <v>81218.52999999997</v>
      </c>
      <c r="C6" s="12">
        <v>7051</v>
      </c>
      <c r="D6" s="12">
        <v>8418</v>
      </c>
      <c r="E6" s="12">
        <v>72800.52999999997</v>
      </c>
      <c r="H6" s="1" t="s">
        <v>28</v>
      </c>
      <c r="I6" s="2">
        <v>72520.23</v>
      </c>
      <c r="J6" s="2">
        <v>5882</v>
      </c>
      <c r="K6" s="2">
        <v>7734</v>
      </c>
      <c r="L6" s="2">
        <v>64786.229999999996</v>
      </c>
      <c r="N6" s="1" t="s">
        <v>28</v>
      </c>
      <c r="O6" s="2">
        <v>8258.68</v>
      </c>
      <c r="P6" s="2">
        <v>1112</v>
      </c>
      <c r="Q6" s="2">
        <v>1841</v>
      </c>
      <c r="R6" s="2">
        <v>6417.68</v>
      </c>
    </row>
    <row r="7" spans="1:23" x14ac:dyDescent="0.25">
      <c r="A7" s="11" t="s">
        <v>29</v>
      </c>
      <c r="B7" s="13">
        <v>847.43</v>
      </c>
      <c r="C7" s="12">
        <v>126</v>
      </c>
      <c r="D7" s="12">
        <v>159</v>
      </c>
      <c r="E7" s="12">
        <v>688.43</v>
      </c>
      <c r="H7" s="1" t="s">
        <v>29</v>
      </c>
      <c r="I7" s="2">
        <v>847.43</v>
      </c>
      <c r="J7" s="2">
        <v>346</v>
      </c>
      <c r="K7" s="2">
        <v>370</v>
      </c>
      <c r="L7" s="2">
        <v>477.42999999999995</v>
      </c>
      <c r="N7" s="1" t="s">
        <v>29</v>
      </c>
      <c r="O7" s="2">
        <v>0</v>
      </c>
      <c r="P7" s="2"/>
      <c r="Q7" s="2">
        <v>0</v>
      </c>
      <c r="R7" s="2">
        <v>0</v>
      </c>
    </row>
    <row r="8" spans="1:23" x14ac:dyDescent="0.25">
      <c r="A8" s="11" t="s">
        <v>30</v>
      </c>
      <c r="B8" s="14">
        <v>78853.599999999977</v>
      </c>
      <c r="C8" s="12">
        <v>6503</v>
      </c>
      <c r="D8" s="12">
        <v>7804</v>
      </c>
      <c r="E8" s="12">
        <v>71049.599999999977</v>
      </c>
      <c r="H8" s="1" t="s">
        <v>30</v>
      </c>
      <c r="I8" s="2">
        <v>70888.800000000003</v>
      </c>
      <c r="J8" s="2">
        <v>5426</v>
      </c>
      <c r="K8" s="2">
        <v>7237</v>
      </c>
      <c r="L8" s="2">
        <v>63651.8</v>
      </c>
      <c r="N8" s="1" t="s">
        <v>30</v>
      </c>
      <c r="O8" s="2">
        <v>7866.6799999999994</v>
      </c>
      <c r="P8" s="2">
        <v>1096</v>
      </c>
      <c r="Q8" s="2">
        <v>1733</v>
      </c>
      <c r="R8" s="2">
        <v>6133.6799999999994</v>
      </c>
    </row>
    <row r="9" spans="1:23" x14ac:dyDescent="0.25">
      <c r="A9" s="11" t="s">
        <v>31</v>
      </c>
      <c r="B9" s="14">
        <v>1517.5</v>
      </c>
      <c r="C9" s="12">
        <v>422</v>
      </c>
      <c r="D9" s="12">
        <v>455</v>
      </c>
      <c r="E9" s="12">
        <v>1062.5</v>
      </c>
      <c r="H9" s="1" t="s">
        <v>31</v>
      </c>
      <c r="I9" s="2">
        <v>784</v>
      </c>
      <c r="J9" s="2">
        <v>110</v>
      </c>
      <c r="K9" s="2">
        <v>127</v>
      </c>
      <c r="L9" s="2">
        <v>657</v>
      </c>
      <c r="N9" s="1" t="s">
        <v>31</v>
      </c>
      <c r="O9" s="2">
        <v>392</v>
      </c>
      <c r="P9" s="2">
        <v>16</v>
      </c>
      <c r="Q9" s="2">
        <v>108</v>
      </c>
      <c r="R9" s="2">
        <v>284</v>
      </c>
    </row>
    <row r="10" spans="1:23" x14ac:dyDescent="0.25">
      <c r="A10" s="10"/>
      <c r="B10" s="10"/>
      <c r="C10" s="10"/>
      <c r="D10" s="10"/>
      <c r="E10" s="10"/>
    </row>
    <row r="11" spans="1:23" x14ac:dyDescent="0.25">
      <c r="A11" s="17" t="s">
        <v>47</v>
      </c>
      <c r="B11" s="17"/>
      <c r="C11" s="17"/>
      <c r="D11" s="17"/>
      <c r="E11" s="17"/>
      <c r="H11" s="18" t="s">
        <v>37</v>
      </c>
      <c r="I11" s="19"/>
      <c r="J11" s="19"/>
      <c r="K11" s="19"/>
      <c r="L11" s="19"/>
      <c r="N11" s="18" t="s">
        <v>35</v>
      </c>
      <c r="O11" s="19"/>
      <c r="P11" s="19"/>
      <c r="Q11" s="19"/>
      <c r="R11" s="19"/>
    </row>
    <row r="12" spans="1:23" x14ac:dyDescent="0.25">
      <c r="A12" s="11" t="s">
        <v>32</v>
      </c>
      <c r="B12" s="11" t="s">
        <v>8</v>
      </c>
      <c r="C12" s="11" t="s">
        <v>9</v>
      </c>
      <c r="D12" s="11" t="s">
        <v>10</v>
      </c>
      <c r="E12" s="11" t="s">
        <v>27</v>
      </c>
      <c r="H12" s="1" t="s">
        <v>32</v>
      </c>
      <c r="I12" s="1" t="s">
        <v>8</v>
      </c>
      <c r="J12" s="1" t="s">
        <v>9</v>
      </c>
      <c r="K12" s="1" t="s">
        <v>10</v>
      </c>
      <c r="L12" s="1" t="s">
        <v>27</v>
      </c>
      <c r="N12" s="1" t="s">
        <v>32</v>
      </c>
      <c r="O12" s="1" t="s">
        <v>8</v>
      </c>
      <c r="P12" s="1" t="s">
        <v>9</v>
      </c>
      <c r="Q12" s="1" t="s">
        <v>10</v>
      </c>
      <c r="R12" s="1" t="s">
        <v>27</v>
      </c>
    </row>
    <row r="13" spans="1:23" x14ac:dyDescent="0.25">
      <c r="A13" s="11" t="s">
        <v>28</v>
      </c>
      <c r="B13" s="12">
        <v>82130.52999999997</v>
      </c>
      <c r="C13" s="12">
        <v>6663</v>
      </c>
      <c r="D13" s="12">
        <v>8182</v>
      </c>
      <c r="E13" s="12">
        <v>73948.52999999997</v>
      </c>
      <c r="H13" s="1" t="s">
        <v>28</v>
      </c>
      <c r="I13" s="2">
        <v>74531.23</v>
      </c>
      <c r="J13" s="2">
        <v>6066</v>
      </c>
      <c r="K13" s="2">
        <v>7442</v>
      </c>
      <c r="L13" s="2">
        <v>67089.23</v>
      </c>
      <c r="N13" s="1" t="s">
        <v>28</v>
      </c>
      <c r="O13" s="2">
        <v>8258.68</v>
      </c>
      <c r="P13" s="2">
        <v>1473</v>
      </c>
      <c r="Q13" s="2">
        <v>1816</v>
      </c>
      <c r="R13" s="2">
        <v>6442.68</v>
      </c>
    </row>
    <row r="14" spans="1:23" x14ac:dyDescent="0.25">
      <c r="A14" s="11" t="s">
        <v>29</v>
      </c>
      <c r="B14" s="12">
        <v>847.43</v>
      </c>
      <c r="C14" s="12">
        <v>125</v>
      </c>
      <c r="D14" s="12">
        <v>157</v>
      </c>
      <c r="E14" s="12">
        <v>690.43</v>
      </c>
      <c r="H14" s="1" t="s">
        <v>29</v>
      </c>
      <c r="I14" s="2">
        <v>847.43</v>
      </c>
      <c r="J14" s="2">
        <v>295</v>
      </c>
      <c r="K14" s="2">
        <v>331</v>
      </c>
      <c r="L14" s="2">
        <v>516.42999999999995</v>
      </c>
      <c r="N14" s="1" t="s">
        <v>29</v>
      </c>
      <c r="O14" s="2">
        <v>0</v>
      </c>
      <c r="P14" s="2"/>
      <c r="Q14" s="2">
        <v>0</v>
      </c>
      <c r="R14" s="2">
        <v>0</v>
      </c>
    </row>
    <row r="15" spans="1:23" x14ac:dyDescent="0.25">
      <c r="A15" s="11" t="s">
        <v>30</v>
      </c>
      <c r="B15" s="12">
        <v>79681.099999999977</v>
      </c>
      <c r="C15" s="12">
        <v>6146</v>
      </c>
      <c r="D15" s="12">
        <v>7594</v>
      </c>
      <c r="E15" s="12">
        <v>72087.099999999977</v>
      </c>
      <c r="H15" s="1" t="s">
        <v>30</v>
      </c>
      <c r="I15" s="2">
        <v>72899.799999999988</v>
      </c>
      <c r="J15" s="2">
        <v>5659</v>
      </c>
      <c r="K15" s="2">
        <v>6989</v>
      </c>
      <c r="L15" s="2">
        <v>65910.799999999988</v>
      </c>
      <c r="N15" s="1" t="s">
        <v>30</v>
      </c>
      <c r="O15" s="2">
        <v>7866.6799999999994</v>
      </c>
      <c r="P15" s="2">
        <v>1367</v>
      </c>
      <c r="Q15" s="2">
        <v>1699</v>
      </c>
      <c r="R15" s="2">
        <v>6167.6799999999994</v>
      </c>
    </row>
    <row r="16" spans="1:23" x14ac:dyDescent="0.25">
      <c r="A16" s="11" t="s">
        <v>31</v>
      </c>
      <c r="B16" s="12">
        <v>1602</v>
      </c>
      <c r="C16" s="12">
        <v>392</v>
      </c>
      <c r="D16" s="12">
        <v>431</v>
      </c>
      <c r="E16" s="12">
        <v>1171</v>
      </c>
      <c r="H16" s="1" t="s">
        <v>31</v>
      </c>
      <c r="I16" s="2">
        <v>784</v>
      </c>
      <c r="J16" s="2">
        <v>112</v>
      </c>
      <c r="K16" s="2">
        <v>122</v>
      </c>
      <c r="L16" s="2">
        <v>662</v>
      </c>
      <c r="N16" s="1" t="s">
        <v>31</v>
      </c>
      <c r="O16" s="2">
        <v>392</v>
      </c>
      <c r="P16" s="2">
        <v>106</v>
      </c>
      <c r="Q16" s="2">
        <v>117</v>
      </c>
      <c r="R16" s="2">
        <v>275</v>
      </c>
      <c r="W16" s="15"/>
    </row>
    <row r="17" spans="1:18" x14ac:dyDescent="0.25">
      <c r="A17" s="10"/>
      <c r="B17" s="10"/>
      <c r="C17" s="10"/>
      <c r="D17" s="10"/>
      <c r="E17" s="10"/>
    </row>
    <row r="18" spans="1:18" x14ac:dyDescent="0.25">
      <c r="A18" s="17" t="s">
        <v>48</v>
      </c>
      <c r="B18" s="17"/>
      <c r="C18" s="17"/>
      <c r="D18" s="17"/>
      <c r="E18" s="17"/>
      <c r="H18" s="18" t="s">
        <v>37</v>
      </c>
      <c r="I18" s="19"/>
      <c r="J18" s="19"/>
      <c r="K18" s="19"/>
      <c r="L18" s="19"/>
      <c r="N18" s="18" t="s">
        <v>35</v>
      </c>
      <c r="O18" s="19"/>
      <c r="P18" s="19"/>
      <c r="Q18" s="19"/>
      <c r="R18" s="19"/>
    </row>
    <row r="19" spans="1:18" x14ac:dyDescent="0.25">
      <c r="A19" s="11" t="s">
        <v>32</v>
      </c>
      <c r="B19" s="11" t="s">
        <v>8</v>
      </c>
      <c r="C19" s="11" t="s">
        <v>9</v>
      </c>
      <c r="D19" s="11" t="s">
        <v>10</v>
      </c>
      <c r="E19" s="11" t="s">
        <v>27</v>
      </c>
      <c r="H19" s="1" t="s">
        <v>32</v>
      </c>
      <c r="I19" s="1" t="s">
        <v>8</v>
      </c>
      <c r="J19" s="1" t="s">
        <v>9</v>
      </c>
      <c r="K19" s="1" t="s">
        <v>10</v>
      </c>
      <c r="L19" s="1" t="s">
        <v>27</v>
      </c>
      <c r="N19" s="1" t="s">
        <v>32</v>
      </c>
      <c r="O19" s="1" t="s">
        <v>8</v>
      </c>
      <c r="P19" s="1" t="s">
        <v>9</v>
      </c>
      <c r="Q19" s="1" t="s">
        <v>10</v>
      </c>
      <c r="R19" s="1" t="s">
        <v>27</v>
      </c>
    </row>
    <row r="20" spans="1:18" x14ac:dyDescent="0.25">
      <c r="A20" s="11" t="s">
        <v>28</v>
      </c>
      <c r="B20" s="12">
        <v>82150.52999999997</v>
      </c>
      <c r="C20" s="12">
        <v>5658</v>
      </c>
      <c r="D20" s="12">
        <v>8283</v>
      </c>
      <c r="E20" s="12">
        <v>73867.52999999997</v>
      </c>
      <c r="H20" s="1">
        <v>6926</v>
      </c>
      <c r="I20" s="2">
        <v>9483</v>
      </c>
      <c r="J20" s="2">
        <v>72090.059999999969</v>
      </c>
      <c r="K20" s="2">
        <v>7176</v>
      </c>
      <c r="L20" s="2">
        <v>69555.23</v>
      </c>
      <c r="N20" s="1" t="s">
        <v>28</v>
      </c>
      <c r="O20" s="2">
        <v>8358.68</v>
      </c>
      <c r="P20" s="2">
        <v>1501</v>
      </c>
      <c r="Q20" s="2">
        <v>1839</v>
      </c>
      <c r="R20" s="2">
        <v>6519.68</v>
      </c>
    </row>
    <row r="21" spans="1:18" x14ac:dyDescent="0.25">
      <c r="A21" s="11" t="s">
        <v>29</v>
      </c>
      <c r="B21" s="12">
        <v>847.43</v>
      </c>
      <c r="C21" s="12">
        <v>136</v>
      </c>
      <c r="D21" s="12">
        <v>206</v>
      </c>
      <c r="E21" s="12">
        <v>641.42999999999995</v>
      </c>
      <c r="H21" s="1">
        <v>176</v>
      </c>
      <c r="I21" s="2">
        <v>224</v>
      </c>
      <c r="J21" s="2">
        <v>623.42999999999995</v>
      </c>
      <c r="K21" s="2">
        <v>292</v>
      </c>
      <c r="L21" s="2">
        <v>555.42999999999995</v>
      </c>
      <c r="N21" s="1" t="s">
        <v>29</v>
      </c>
      <c r="O21" s="2">
        <v>0</v>
      </c>
      <c r="P21" s="2"/>
      <c r="Q21" s="2">
        <v>0</v>
      </c>
      <c r="R21" s="2">
        <v>0</v>
      </c>
    </row>
    <row r="22" spans="1:18" x14ac:dyDescent="0.25">
      <c r="A22" s="11" t="s">
        <v>30</v>
      </c>
      <c r="B22" s="12">
        <v>79686.099999999977</v>
      </c>
      <c r="C22" s="12">
        <v>5163</v>
      </c>
      <c r="D22" s="12">
        <v>7688</v>
      </c>
      <c r="E22" s="12">
        <v>71998.099999999977</v>
      </c>
      <c r="H22" s="1">
        <v>6411</v>
      </c>
      <c r="I22" s="2">
        <v>8882</v>
      </c>
      <c r="J22" s="2">
        <v>70223.629999999976</v>
      </c>
      <c r="K22" s="2">
        <v>6761</v>
      </c>
      <c r="L22" s="2">
        <v>68338.799999999988</v>
      </c>
      <c r="N22" s="1" t="s">
        <v>30</v>
      </c>
      <c r="O22" s="2">
        <v>7966.6799999999994</v>
      </c>
      <c r="P22" s="2">
        <v>1395</v>
      </c>
      <c r="Q22" s="2">
        <v>1723</v>
      </c>
      <c r="R22" s="2">
        <v>6243.6799999999994</v>
      </c>
    </row>
    <row r="23" spans="1:18" x14ac:dyDescent="0.25">
      <c r="A23" s="11" t="s">
        <v>31</v>
      </c>
      <c r="B23" s="12">
        <v>1617</v>
      </c>
      <c r="C23" s="12">
        <v>359</v>
      </c>
      <c r="D23" s="12">
        <v>389</v>
      </c>
      <c r="E23" s="12">
        <v>1228</v>
      </c>
      <c r="H23" s="1">
        <v>339</v>
      </c>
      <c r="I23" s="2">
        <v>377</v>
      </c>
      <c r="J23" s="2">
        <v>1243</v>
      </c>
      <c r="K23" s="2">
        <v>123</v>
      </c>
      <c r="L23" s="2">
        <v>661</v>
      </c>
      <c r="N23" s="1" t="s">
        <v>31</v>
      </c>
      <c r="O23" s="2">
        <v>392</v>
      </c>
      <c r="P23" s="2">
        <v>106</v>
      </c>
      <c r="Q23" s="2">
        <v>116</v>
      </c>
      <c r="R23" s="2">
        <v>276</v>
      </c>
    </row>
    <row r="24" spans="1:18" x14ac:dyDescent="0.25">
      <c r="A24" s="10"/>
      <c r="B24" s="10"/>
      <c r="C24" s="10"/>
      <c r="D24" s="10"/>
      <c r="E24" s="10"/>
    </row>
    <row r="25" spans="1:18" x14ac:dyDescent="0.25">
      <c r="A25" s="20" t="s">
        <v>49</v>
      </c>
      <c r="B25" s="20"/>
      <c r="C25" s="20"/>
      <c r="D25" s="20"/>
      <c r="E25" s="20"/>
    </row>
    <row r="26" spans="1:18" x14ac:dyDescent="0.25">
      <c r="A26" s="11" t="s">
        <v>32</v>
      </c>
      <c r="B26" s="11" t="s">
        <v>8</v>
      </c>
      <c r="C26" s="11" t="s">
        <v>9</v>
      </c>
      <c r="D26" s="11" t="s">
        <v>10</v>
      </c>
      <c r="E26" s="11" t="s">
        <v>27</v>
      </c>
    </row>
    <row r="27" spans="1:18" x14ac:dyDescent="0.25">
      <c r="A27" s="11" t="s">
        <v>28</v>
      </c>
      <c r="B27" s="16">
        <f>B28+B29+B30</f>
        <v>81833.196666666627</v>
      </c>
      <c r="C27" s="16">
        <f t="shared" ref="C27:E27" si="0">C28+C29+C30</f>
        <v>6457.333333333333</v>
      </c>
      <c r="D27" s="16">
        <f t="shared" si="0"/>
        <v>8294.3333333333321</v>
      </c>
      <c r="E27" s="16">
        <f t="shared" si="0"/>
        <v>73538.863333333298</v>
      </c>
    </row>
    <row r="28" spans="1:18" x14ac:dyDescent="0.25">
      <c r="A28" s="11" t="s">
        <v>29</v>
      </c>
      <c r="B28" s="16">
        <f>(B7+B14+B21)/3</f>
        <v>847.43</v>
      </c>
      <c r="C28" s="16">
        <f t="shared" ref="C28:E28" si="1">(C7+C14+C21)/3</f>
        <v>129</v>
      </c>
      <c r="D28" s="16">
        <f t="shared" si="1"/>
        <v>174</v>
      </c>
      <c r="E28" s="16">
        <f t="shared" si="1"/>
        <v>673.43</v>
      </c>
    </row>
    <row r="29" spans="1:18" x14ac:dyDescent="0.25">
      <c r="A29" s="11" t="s">
        <v>30</v>
      </c>
      <c r="B29" s="16">
        <f t="shared" ref="B29:E30" si="2">(B8+B15+B22)/3</f>
        <v>79406.933333333305</v>
      </c>
      <c r="C29" s="16">
        <f t="shared" si="2"/>
        <v>5937.333333333333</v>
      </c>
      <c r="D29" s="16">
        <f t="shared" si="2"/>
        <v>7695.333333333333</v>
      </c>
      <c r="E29" s="16">
        <f t="shared" si="2"/>
        <v>71711.599999999977</v>
      </c>
    </row>
    <row r="30" spans="1:18" x14ac:dyDescent="0.25">
      <c r="A30" s="11" t="s">
        <v>31</v>
      </c>
      <c r="B30" s="16">
        <f t="shared" si="2"/>
        <v>1578.8333333333333</v>
      </c>
      <c r="C30" s="16">
        <f t="shared" si="2"/>
        <v>391</v>
      </c>
      <c r="D30" s="16">
        <f t="shared" si="2"/>
        <v>425</v>
      </c>
      <c r="E30" s="16">
        <f t="shared" si="2"/>
        <v>1153.8333333333333</v>
      </c>
    </row>
    <row r="31" spans="1:18" x14ac:dyDescent="0.25">
      <c r="A31" s="10"/>
      <c r="B31" s="10"/>
      <c r="C31" s="10"/>
      <c r="D31" s="10"/>
      <c r="E31" s="10"/>
    </row>
  </sheetData>
  <mergeCells count="11">
    <mergeCell ref="A18:E18"/>
    <mergeCell ref="H18:L18"/>
    <mergeCell ref="N18:R18"/>
    <mergeCell ref="A25:E25"/>
    <mergeCell ref="A2:E2"/>
    <mergeCell ref="A11:E11"/>
    <mergeCell ref="H11:L11"/>
    <mergeCell ref="N11:R11"/>
    <mergeCell ref="A4:E4"/>
    <mergeCell ref="H4:L4"/>
    <mergeCell ref="N4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/>
  <dimension ref="A1:T63"/>
  <sheetViews>
    <sheetView zoomScale="85" zoomScaleNormal="85" workbookViewId="0">
      <pane ySplit="3" topLeftCell="A4" activePane="bottomLeft" state="frozen"/>
      <selection pane="bottomLeft" activeCell="I64" sqref="I64"/>
    </sheetView>
  </sheetViews>
  <sheetFormatPr defaultRowHeight="15" x14ac:dyDescent="0.25"/>
  <cols>
    <col min="1" max="1" width="3.140625" bestFit="1" customWidth="1"/>
    <col min="2" max="2" width="8.7109375" bestFit="1" customWidth="1"/>
    <col min="3" max="3" width="18.7109375" bestFit="1" customWidth="1"/>
    <col min="4" max="4" width="68" bestFit="1" customWidth="1"/>
    <col min="5" max="5" width="10.5703125" bestFit="1" customWidth="1"/>
    <col min="6" max="6" width="20.140625" bestFit="1" customWidth="1"/>
    <col min="7" max="7" width="12.7109375" bestFit="1" customWidth="1"/>
    <col min="8" max="8" width="19.28515625" bestFit="1" customWidth="1"/>
    <col min="9" max="9" width="15.85546875" bestFit="1" customWidth="1"/>
    <col min="10" max="11" width="14.42578125" bestFit="1" customWidth="1"/>
    <col min="12" max="12" width="12.7109375" bestFit="1" customWidth="1"/>
    <col min="14" max="14" width="10.5703125" customWidth="1"/>
    <col min="17" max="17" width="14.28515625" bestFit="1" customWidth="1"/>
  </cols>
  <sheetData>
    <row r="1" spans="1:20" ht="19.5" thickBot="1" x14ac:dyDescent="0.35">
      <c r="I1" s="4">
        <f>SUBTOTAL(109,I4:I65)</f>
        <v>76731.23</v>
      </c>
      <c r="J1" s="5">
        <f>SUBTOTAL(109,J4:J65)</f>
        <v>5300</v>
      </c>
      <c r="K1" s="5">
        <f>SUBTOTAL(109,K4:K65)</f>
        <v>7176</v>
      </c>
      <c r="L1" s="6">
        <f>I1-K1</f>
        <v>69555.23</v>
      </c>
      <c r="T1" s="7" t="s">
        <v>17</v>
      </c>
    </row>
    <row r="2" spans="1:2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N2" t="str">
        <f>IF(IFERROR(SEARCH("ВН",D2),0)&lt;&gt;0,"Да","Нет")</f>
        <v>Нет</v>
      </c>
      <c r="O2" t="str">
        <f>IF(IFERROR(SEARCH("СН2",D2),0)&lt;&gt;0,"Да","Нет")</f>
        <v>Нет</v>
      </c>
      <c r="P2" t="str">
        <f>IF(IFERROR(SEARCH("(НН",D2),0)&lt;&gt;0,"Да","Нет")</f>
        <v>Нет</v>
      </c>
      <c r="Q2" t="str">
        <f>IF(IFERROR(SEARCH("от 670",D2),0)&lt;&gt;0,"Да","Нет")</f>
        <v>Нет</v>
      </c>
    </row>
    <row r="3" spans="1:20" x14ac:dyDescent="0.25">
      <c r="N3" t="s">
        <v>29</v>
      </c>
      <c r="O3" t="s">
        <v>30</v>
      </c>
      <c r="P3" t="s">
        <v>31</v>
      </c>
      <c r="Q3" t="s">
        <v>37</v>
      </c>
    </row>
    <row r="4" spans="1:20" hidden="1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N4" t="str">
        <f t="shared" ref="N4:N59" si="0">IF(IFERROR(SEARCH("ВН",D4),0)&lt;&gt;0,"Да","Нет")</f>
        <v>Нет</v>
      </c>
      <c r="O4" t="str">
        <f t="shared" ref="O4:O59" si="1">IF(IFERROR(SEARCH("СН2",D4),0)&lt;&gt;0,"Да","Нет")</f>
        <v>Нет</v>
      </c>
      <c r="P4" t="str">
        <f t="shared" ref="P4:P59" si="2">IF(IFERROR(SEARCH("(НН",D4),0)&lt;&gt;0,"Да","Нет")</f>
        <v>Нет</v>
      </c>
      <c r="Q4" t="str">
        <f t="shared" ref="Q4:Q59" si="3">IF(IFERROR(SEARCH("от 670",D4),0)&lt;&gt;0,"Да","Нет")</f>
        <v>Нет</v>
      </c>
    </row>
    <row r="5" spans="1:20" hidden="1" x14ac:dyDescent="0.25">
      <c r="A5">
        <v>1</v>
      </c>
      <c r="B5">
        <v>14</v>
      </c>
      <c r="C5">
        <v>3</v>
      </c>
      <c r="D5" t="s">
        <v>12</v>
      </c>
      <c r="E5">
        <v>93020</v>
      </c>
      <c r="F5">
        <v>93020</v>
      </c>
      <c r="G5">
        <v>350344</v>
      </c>
      <c r="H5">
        <v>350344</v>
      </c>
      <c r="I5">
        <v>435</v>
      </c>
      <c r="J5">
        <v>169</v>
      </c>
      <c r="K5">
        <v>274</v>
      </c>
      <c r="L5">
        <v>744</v>
      </c>
      <c r="N5" t="str">
        <f t="shared" si="0"/>
        <v>Нет</v>
      </c>
      <c r="O5" t="str">
        <f t="shared" si="1"/>
        <v>Да</v>
      </c>
      <c r="P5" t="str">
        <f t="shared" si="2"/>
        <v>Нет</v>
      </c>
      <c r="Q5" t="str">
        <f t="shared" si="3"/>
        <v>Нет</v>
      </c>
    </row>
    <row r="6" spans="1:20" x14ac:dyDescent="0.25">
      <c r="A6">
        <v>2</v>
      </c>
      <c r="B6">
        <v>15</v>
      </c>
      <c r="C6">
        <v>3</v>
      </c>
      <c r="D6" t="s">
        <v>13</v>
      </c>
      <c r="E6">
        <v>13394</v>
      </c>
      <c r="F6">
        <v>13394</v>
      </c>
      <c r="G6">
        <v>47243.56</v>
      </c>
      <c r="H6">
        <v>47243.56</v>
      </c>
      <c r="I6">
        <v>2605</v>
      </c>
      <c r="J6">
        <v>28</v>
      </c>
      <c r="K6">
        <v>49</v>
      </c>
      <c r="L6">
        <v>661</v>
      </c>
      <c r="N6" t="str">
        <f t="shared" si="0"/>
        <v>Нет</v>
      </c>
      <c r="O6" t="str">
        <f t="shared" si="1"/>
        <v>Да</v>
      </c>
      <c r="P6" t="str">
        <f t="shared" si="2"/>
        <v>Нет</v>
      </c>
      <c r="Q6" t="str">
        <f t="shared" si="3"/>
        <v>Да</v>
      </c>
    </row>
    <row r="7" spans="1:20" x14ac:dyDescent="0.25">
      <c r="A7">
        <v>3</v>
      </c>
      <c r="B7">
        <v>165</v>
      </c>
      <c r="C7">
        <v>3</v>
      </c>
      <c r="D7" t="s">
        <v>15</v>
      </c>
      <c r="E7">
        <v>43231</v>
      </c>
      <c r="F7">
        <v>43231</v>
      </c>
      <c r="G7">
        <v>150061.31</v>
      </c>
      <c r="H7">
        <v>150061.31</v>
      </c>
      <c r="I7">
        <v>1280.7</v>
      </c>
      <c r="J7">
        <v>80</v>
      </c>
      <c r="K7">
        <v>114</v>
      </c>
      <c r="L7">
        <v>744</v>
      </c>
      <c r="N7" t="str">
        <f t="shared" si="0"/>
        <v>Нет</v>
      </c>
      <c r="O7" t="str">
        <f t="shared" si="1"/>
        <v>Да</v>
      </c>
      <c r="P7" t="str">
        <f t="shared" si="2"/>
        <v>Нет</v>
      </c>
      <c r="Q7" t="str">
        <f t="shared" si="3"/>
        <v>Да</v>
      </c>
    </row>
    <row r="8" spans="1:20" x14ac:dyDescent="0.25">
      <c r="A8">
        <v>4</v>
      </c>
      <c r="B8">
        <v>218</v>
      </c>
      <c r="C8">
        <v>3</v>
      </c>
      <c r="D8" t="s">
        <v>16</v>
      </c>
      <c r="E8">
        <v>150323</v>
      </c>
      <c r="F8">
        <v>150323</v>
      </c>
      <c r="G8">
        <v>520308.75</v>
      </c>
      <c r="H8">
        <v>520308.75</v>
      </c>
      <c r="I8">
        <v>680</v>
      </c>
      <c r="J8">
        <v>244</v>
      </c>
      <c r="K8">
        <v>270</v>
      </c>
      <c r="L8">
        <v>744</v>
      </c>
      <c r="N8" t="str">
        <f t="shared" si="0"/>
        <v>Нет</v>
      </c>
      <c r="O8" t="str">
        <f t="shared" si="1"/>
        <v>Да</v>
      </c>
      <c r="P8" t="str">
        <f t="shared" si="2"/>
        <v>Нет</v>
      </c>
      <c r="Q8" t="str">
        <f t="shared" si="3"/>
        <v>Да</v>
      </c>
    </row>
    <row r="9" spans="1:20" ht="15" customHeight="1" x14ac:dyDescent="0.25">
      <c r="A9">
        <v>5</v>
      </c>
      <c r="B9">
        <v>242</v>
      </c>
      <c r="C9">
        <v>3</v>
      </c>
      <c r="D9" t="s">
        <v>16</v>
      </c>
      <c r="E9">
        <v>50264</v>
      </c>
      <c r="F9">
        <v>50264</v>
      </c>
      <c r="G9">
        <v>173458.11</v>
      </c>
      <c r="H9">
        <v>173458.11</v>
      </c>
      <c r="I9">
        <v>686</v>
      </c>
      <c r="J9">
        <v>79</v>
      </c>
      <c r="K9">
        <v>86</v>
      </c>
      <c r="L9">
        <v>744</v>
      </c>
      <c r="N9" t="str">
        <f t="shared" si="0"/>
        <v>Нет</v>
      </c>
      <c r="O9" t="str">
        <f t="shared" si="1"/>
        <v>Да</v>
      </c>
      <c r="P9" t="str">
        <f t="shared" si="2"/>
        <v>Нет</v>
      </c>
      <c r="Q9" t="str">
        <f t="shared" si="3"/>
        <v>Да</v>
      </c>
    </row>
    <row r="10" spans="1:20" ht="15" customHeight="1" x14ac:dyDescent="0.25">
      <c r="A10">
        <v>6</v>
      </c>
      <c r="B10">
        <v>315</v>
      </c>
      <c r="C10">
        <v>3</v>
      </c>
      <c r="D10" t="s">
        <v>15</v>
      </c>
      <c r="E10">
        <v>13635</v>
      </c>
      <c r="F10">
        <v>13635</v>
      </c>
      <c r="G10">
        <v>47055.68</v>
      </c>
      <c r="H10">
        <v>47055.68</v>
      </c>
      <c r="I10">
        <v>860</v>
      </c>
      <c r="J10">
        <v>22</v>
      </c>
      <c r="K10">
        <v>27</v>
      </c>
      <c r="L10">
        <v>744</v>
      </c>
      <c r="N10" t="str">
        <f t="shared" si="0"/>
        <v>Нет</v>
      </c>
      <c r="O10" t="str">
        <f t="shared" si="1"/>
        <v>Да</v>
      </c>
      <c r="P10" t="str">
        <f t="shared" si="2"/>
        <v>Нет</v>
      </c>
      <c r="Q10" t="str">
        <f t="shared" si="3"/>
        <v>Да</v>
      </c>
    </row>
    <row r="11" spans="1:20" x14ac:dyDescent="0.25">
      <c r="A11">
        <v>7</v>
      </c>
      <c r="B11">
        <v>318</v>
      </c>
      <c r="C11">
        <v>3</v>
      </c>
      <c r="D11" t="s">
        <v>14</v>
      </c>
      <c r="E11">
        <v>59984</v>
      </c>
      <c r="F11">
        <v>59984</v>
      </c>
      <c r="G11">
        <v>207002.97</v>
      </c>
      <c r="H11">
        <v>207002.97</v>
      </c>
      <c r="I11">
        <v>1854</v>
      </c>
      <c r="J11">
        <v>91</v>
      </c>
      <c r="K11">
        <v>113</v>
      </c>
      <c r="L11">
        <v>744</v>
      </c>
      <c r="N11" t="str">
        <f t="shared" si="0"/>
        <v>Нет</v>
      </c>
      <c r="O11" t="str">
        <f t="shared" si="1"/>
        <v>Да</v>
      </c>
      <c r="P11" t="str">
        <f t="shared" si="2"/>
        <v>Нет</v>
      </c>
      <c r="Q11" t="str">
        <f t="shared" si="3"/>
        <v>Да</v>
      </c>
    </row>
    <row r="12" spans="1:20" ht="15" customHeight="1" x14ac:dyDescent="0.25">
      <c r="A12">
        <v>8</v>
      </c>
      <c r="B12">
        <v>319</v>
      </c>
      <c r="C12">
        <v>3</v>
      </c>
      <c r="D12" t="s">
        <v>14</v>
      </c>
      <c r="E12">
        <v>65520</v>
      </c>
      <c r="F12">
        <v>65520</v>
      </c>
      <c r="G12">
        <v>226386.97</v>
      </c>
      <c r="H12">
        <v>226386.97</v>
      </c>
      <c r="I12">
        <v>2707</v>
      </c>
      <c r="J12">
        <v>107</v>
      </c>
      <c r="K12">
        <v>209</v>
      </c>
      <c r="L12">
        <v>744</v>
      </c>
      <c r="N12" t="str">
        <f t="shared" si="0"/>
        <v>Нет</v>
      </c>
      <c r="O12" t="str">
        <f t="shared" si="1"/>
        <v>Да</v>
      </c>
      <c r="P12" t="str">
        <f t="shared" si="2"/>
        <v>Нет</v>
      </c>
      <c r="Q12" t="str">
        <f t="shared" si="3"/>
        <v>Да</v>
      </c>
    </row>
    <row r="13" spans="1:20" ht="15" customHeight="1" x14ac:dyDescent="0.25">
      <c r="A13">
        <v>9</v>
      </c>
      <c r="B13">
        <v>325</v>
      </c>
      <c r="C13">
        <v>3</v>
      </c>
      <c r="D13" t="s">
        <v>14</v>
      </c>
      <c r="E13">
        <v>739919</v>
      </c>
      <c r="F13">
        <v>739919</v>
      </c>
      <c r="G13">
        <v>2554612.2799999998</v>
      </c>
      <c r="H13">
        <v>2554612.2799999998</v>
      </c>
      <c r="I13">
        <v>15162</v>
      </c>
      <c r="J13">
        <v>1096</v>
      </c>
      <c r="K13">
        <v>1139</v>
      </c>
      <c r="L13">
        <v>744</v>
      </c>
      <c r="N13" t="str">
        <f t="shared" si="0"/>
        <v>Нет</v>
      </c>
      <c r="O13" t="str">
        <f t="shared" si="1"/>
        <v>Да</v>
      </c>
      <c r="P13" t="str">
        <f t="shared" si="2"/>
        <v>Нет</v>
      </c>
      <c r="Q13" t="str">
        <f t="shared" si="3"/>
        <v>Да</v>
      </c>
    </row>
    <row r="14" spans="1:20" ht="15" hidden="1" customHeight="1" x14ac:dyDescent="0.25">
      <c r="A14">
        <v>10</v>
      </c>
      <c r="B14">
        <v>327</v>
      </c>
      <c r="C14">
        <v>3</v>
      </c>
      <c r="D14" t="s">
        <v>34</v>
      </c>
      <c r="E14">
        <v>84400</v>
      </c>
      <c r="F14">
        <v>84400</v>
      </c>
      <c r="G14">
        <v>317720.88</v>
      </c>
      <c r="H14">
        <v>317720.88</v>
      </c>
      <c r="I14">
        <v>421</v>
      </c>
      <c r="J14">
        <v>121</v>
      </c>
      <c r="K14">
        <v>131</v>
      </c>
      <c r="L14">
        <v>739</v>
      </c>
      <c r="N14" t="str">
        <f t="shared" si="0"/>
        <v>Нет</v>
      </c>
      <c r="O14" t="str">
        <f t="shared" si="1"/>
        <v>Да</v>
      </c>
      <c r="P14" t="str">
        <f t="shared" si="2"/>
        <v>Нет</v>
      </c>
      <c r="Q14" t="str">
        <f t="shared" si="3"/>
        <v>Нет</v>
      </c>
    </row>
    <row r="15" spans="1:20" x14ac:dyDescent="0.25">
      <c r="A15">
        <v>11</v>
      </c>
      <c r="B15">
        <v>335</v>
      </c>
      <c r="C15">
        <v>3</v>
      </c>
      <c r="D15" t="s">
        <v>14</v>
      </c>
      <c r="E15">
        <v>25645</v>
      </c>
      <c r="F15">
        <v>25645</v>
      </c>
      <c r="G15">
        <v>88504.05</v>
      </c>
      <c r="H15">
        <v>88504.05</v>
      </c>
      <c r="I15">
        <v>917</v>
      </c>
      <c r="J15">
        <v>38</v>
      </c>
      <c r="K15">
        <v>53</v>
      </c>
      <c r="L15">
        <v>744</v>
      </c>
      <c r="N15" t="str">
        <f t="shared" si="0"/>
        <v>Нет</v>
      </c>
      <c r="O15" t="str">
        <f t="shared" si="1"/>
        <v>Да</v>
      </c>
      <c r="P15" t="str">
        <f t="shared" si="2"/>
        <v>Нет</v>
      </c>
      <c r="Q15" t="str">
        <f t="shared" si="3"/>
        <v>Да</v>
      </c>
    </row>
    <row r="16" spans="1:20" x14ac:dyDescent="0.25">
      <c r="A16">
        <v>12</v>
      </c>
      <c r="B16">
        <v>347</v>
      </c>
      <c r="C16">
        <v>3</v>
      </c>
      <c r="D16" t="s">
        <v>14</v>
      </c>
      <c r="E16">
        <v>19289</v>
      </c>
      <c r="F16">
        <v>19289</v>
      </c>
      <c r="G16">
        <v>66662.2</v>
      </c>
      <c r="H16">
        <v>66662.2</v>
      </c>
      <c r="I16">
        <v>888.8</v>
      </c>
      <c r="J16">
        <v>30</v>
      </c>
      <c r="K16">
        <v>39</v>
      </c>
      <c r="L16">
        <v>744</v>
      </c>
      <c r="N16" t="str">
        <f t="shared" si="0"/>
        <v>Нет</v>
      </c>
      <c r="O16" t="str">
        <f t="shared" si="1"/>
        <v>Да</v>
      </c>
      <c r="P16" t="str">
        <f t="shared" si="2"/>
        <v>Нет</v>
      </c>
      <c r="Q16" t="str">
        <f t="shared" si="3"/>
        <v>Да</v>
      </c>
    </row>
    <row r="17" spans="1:18" x14ac:dyDescent="0.25">
      <c r="A17">
        <v>13</v>
      </c>
      <c r="B17">
        <v>365</v>
      </c>
      <c r="C17">
        <v>3</v>
      </c>
      <c r="D17" t="s">
        <v>17</v>
      </c>
      <c r="E17">
        <v>340559</v>
      </c>
      <c r="F17">
        <v>340559</v>
      </c>
      <c r="G17">
        <v>1176101.8500000001</v>
      </c>
      <c r="H17">
        <v>1176101.8500000001</v>
      </c>
      <c r="I17">
        <v>6170.4</v>
      </c>
      <c r="J17">
        <v>571</v>
      </c>
      <c r="K17">
        <v>841</v>
      </c>
      <c r="L17">
        <v>744</v>
      </c>
      <c r="N17" t="str">
        <f t="shared" si="0"/>
        <v>Нет</v>
      </c>
      <c r="O17" s="3" t="s">
        <v>38</v>
      </c>
      <c r="P17" t="str">
        <f t="shared" si="2"/>
        <v>Нет</v>
      </c>
      <c r="Q17" t="str">
        <f t="shared" si="3"/>
        <v>Да</v>
      </c>
      <c r="R17" s="3"/>
    </row>
    <row r="18" spans="1:18" x14ac:dyDescent="0.25">
      <c r="A18">
        <v>14</v>
      </c>
      <c r="B18">
        <v>736</v>
      </c>
      <c r="C18">
        <v>3</v>
      </c>
      <c r="D18" t="s">
        <v>16</v>
      </c>
      <c r="E18">
        <v>334951</v>
      </c>
      <c r="F18">
        <v>334951</v>
      </c>
      <c r="G18">
        <v>1153303.1100000001</v>
      </c>
      <c r="H18">
        <v>1153303.1100000001</v>
      </c>
      <c r="I18">
        <v>3136.5</v>
      </c>
      <c r="J18">
        <v>549</v>
      </c>
      <c r="K18">
        <v>847</v>
      </c>
      <c r="L18">
        <v>744</v>
      </c>
      <c r="N18" t="str">
        <f t="shared" si="0"/>
        <v>Нет</v>
      </c>
      <c r="O18" t="str">
        <f t="shared" si="1"/>
        <v>Да</v>
      </c>
      <c r="P18" t="str">
        <f t="shared" si="2"/>
        <v>Нет</v>
      </c>
      <c r="Q18" t="str">
        <f t="shared" si="3"/>
        <v>Да</v>
      </c>
    </row>
    <row r="19" spans="1:18" x14ac:dyDescent="0.25">
      <c r="A19">
        <v>15</v>
      </c>
      <c r="B19">
        <v>849</v>
      </c>
      <c r="C19">
        <v>3</v>
      </c>
      <c r="D19" t="s">
        <v>14</v>
      </c>
      <c r="E19">
        <v>2048</v>
      </c>
      <c r="F19">
        <v>2048</v>
      </c>
      <c r="G19">
        <v>7168.42</v>
      </c>
      <c r="H19">
        <v>7168.42</v>
      </c>
      <c r="I19">
        <v>1374</v>
      </c>
      <c r="J19">
        <v>10</v>
      </c>
      <c r="K19">
        <v>11</v>
      </c>
      <c r="L19">
        <v>198</v>
      </c>
      <c r="N19" t="str">
        <f t="shared" si="0"/>
        <v>Нет</v>
      </c>
      <c r="O19" t="str">
        <f t="shared" si="1"/>
        <v>Да</v>
      </c>
      <c r="P19" t="str">
        <f t="shared" si="2"/>
        <v>Нет</v>
      </c>
      <c r="Q19" t="str">
        <f t="shared" si="3"/>
        <v>Да</v>
      </c>
    </row>
    <row r="20" spans="1:18" x14ac:dyDescent="0.25">
      <c r="A20">
        <v>16</v>
      </c>
      <c r="B20">
        <v>851</v>
      </c>
      <c r="C20">
        <v>3</v>
      </c>
      <c r="D20" t="s">
        <v>16</v>
      </c>
      <c r="E20">
        <v>38765</v>
      </c>
      <c r="F20">
        <v>38765</v>
      </c>
      <c r="G20">
        <v>133827.43</v>
      </c>
      <c r="H20">
        <v>133827.43</v>
      </c>
      <c r="I20">
        <v>1048</v>
      </c>
      <c r="J20">
        <v>59</v>
      </c>
      <c r="K20">
        <v>74</v>
      </c>
      <c r="L20">
        <v>744</v>
      </c>
      <c r="N20" t="str">
        <f t="shared" si="0"/>
        <v>Нет</v>
      </c>
      <c r="O20" t="str">
        <f t="shared" si="1"/>
        <v>Да</v>
      </c>
      <c r="P20" t="str">
        <f t="shared" si="2"/>
        <v>Нет</v>
      </c>
      <c r="Q20" t="str">
        <f t="shared" si="3"/>
        <v>Да</v>
      </c>
    </row>
    <row r="21" spans="1:18" x14ac:dyDescent="0.25">
      <c r="A21">
        <v>17</v>
      </c>
      <c r="B21">
        <v>1372</v>
      </c>
      <c r="C21">
        <v>3</v>
      </c>
      <c r="D21" t="s">
        <v>15</v>
      </c>
      <c r="E21">
        <v>30399</v>
      </c>
      <c r="F21">
        <v>30399</v>
      </c>
      <c r="G21">
        <v>104992.2</v>
      </c>
      <c r="H21">
        <v>104992.2</v>
      </c>
      <c r="I21">
        <v>1015</v>
      </c>
      <c r="J21">
        <v>56</v>
      </c>
      <c r="K21">
        <v>78</v>
      </c>
      <c r="L21">
        <v>744</v>
      </c>
      <c r="N21" t="str">
        <f t="shared" si="0"/>
        <v>Нет</v>
      </c>
      <c r="O21" t="str">
        <f t="shared" si="1"/>
        <v>Да</v>
      </c>
      <c r="P21" t="str">
        <f t="shared" si="2"/>
        <v>Нет</v>
      </c>
      <c r="Q21" t="str">
        <f t="shared" si="3"/>
        <v>Да</v>
      </c>
    </row>
    <row r="22" spans="1:18" x14ac:dyDescent="0.25">
      <c r="A22">
        <v>18</v>
      </c>
      <c r="B22">
        <v>1429</v>
      </c>
      <c r="C22">
        <v>3</v>
      </c>
      <c r="D22" t="s">
        <v>14</v>
      </c>
      <c r="E22">
        <v>181762</v>
      </c>
      <c r="F22">
        <v>181762</v>
      </c>
      <c r="G22">
        <v>626141.22</v>
      </c>
      <c r="H22">
        <v>626141.22</v>
      </c>
      <c r="I22">
        <v>2304</v>
      </c>
      <c r="J22">
        <v>245</v>
      </c>
      <c r="K22">
        <v>250</v>
      </c>
      <c r="L22">
        <v>744</v>
      </c>
      <c r="N22" t="str">
        <f t="shared" si="0"/>
        <v>Нет</v>
      </c>
      <c r="O22" t="str">
        <f t="shared" si="1"/>
        <v>Да</v>
      </c>
      <c r="P22" t="str">
        <f t="shared" si="2"/>
        <v>Нет</v>
      </c>
      <c r="Q22" t="str">
        <f t="shared" si="3"/>
        <v>Да</v>
      </c>
    </row>
    <row r="23" spans="1:18" ht="15" customHeight="1" x14ac:dyDescent="0.25">
      <c r="A23">
        <v>19</v>
      </c>
      <c r="B23">
        <v>1827</v>
      </c>
      <c r="C23">
        <v>3</v>
      </c>
      <c r="D23" t="s">
        <v>15</v>
      </c>
      <c r="E23">
        <v>49728</v>
      </c>
      <c r="F23">
        <v>49728</v>
      </c>
      <c r="G23">
        <v>170736.43</v>
      </c>
      <c r="H23">
        <v>170736.43</v>
      </c>
      <c r="I23">
        <v>1021.4</v>
      </c>
      <c r="J23">
        <v>74</v>
      </c>
      <c r="K23">
        <v>95</v>
      </c>
      <c r="L23">
        <v>744</v>
      </c>
      <c r="N23" t="str">
        <f t="shared" si="0"/>
        <v>Нет</v>
      </c>
      <c r="O23" t="str">
        <f t="shared" si="1"/>
        <v>Да</v>
      </c>
      <c r="P23" t="str">
        <f t="shared" si="2"/>
        <v>Нет</v>
      </c>
      <c r="Q23" t="str">
        <f t="shared" si="3"/>
        <v>Да</v>
      </c>
    </row>
    <row r="24" spans="1:18" x14ac:dyDescent="0.25">
      <c r="A24">
        <v>20</v>
      </c>
      <c r="B24">
        <v>1831</v>
      </c>
      <c r="C24">
        <v>3</v>
      </c>
      <c r="D24" t="s">
        <v>36</v>
      </c>
      <c r="E24">
        <v>160310</v>
      </c>
      <c r="F24">
        <v>160310</v>
      </c>
      <c r="G24">
        <v>315880.21999999997</v>
      </c>
      <c r="H24">
        <v>315880.21999999997</v>
      </c>
      <c r="I24">
        <v>847.43</v>
      </c>
      <c r="J24">
        <v>233</v>
      </c>
      <c r="K24">
        <v>292</v>
      </c>
      <c r="L24">
        <v>744</v>
      </c>
      <c r="N24" t="str">
        <f t="shared" si="0"/>
        <v>Да</v>
      </c>
      <c r="O24" t="str">
        <f t="shared" si="1"/>
        <v>Нет</v>
      </c>
      <c r="P24" t="str">
        <f t="shared" si="2"/>
        <v>Нет</v>
      </c>
      <c r="Q24" t="str">
        <f t="shared" si="3"/>
        <v>Да</v>
      </c>
    </row>
    <row r="25" spans="1:18" ht="15" hidden="1" customHeight="1" x14ac:dyDescent="0.25">
      <c r="A25">
        <v>21</v>
      </c>
      <c r="B25">
        <v>1855</v>
      </c>
      <c r="C25">
        <v>3</v>
      </c>
      <c r="D25" t="s">
        <v>18</v>
      </c>
      <c r="E25">
        <v>64678</v>
      </c>
      <c r="F25">
        <v>64678</v>
      </c>
      <c r="G25">
        <v>243472.55</v>
      </c>
      <c r="H25">
        <v>243472.55</v>
      </c>
      <c r="I25">
        <v>203.6</v>
      </c>
      <c r="J25">
        <v>87</v>
      </c>
      <c r="K25">
        <v>92</v>
      </c>
      <c r="L25">
        <v>744</v>
      </c>
      <c r="N25" t="str">
        <f t="shared" si="0"/>
        <v>Нет</v>
      </c>
      <c r="O25" t="str">
        <f t="shared" si="1"/>
        <v>Да</v>
      </c>
      <c r="P25" t="str">
        <f t="shared" si="2"/>
        <v>Нет</v>
      </c>
      <c r="Q25" t="str">
        <f t="shared" si="3"/>
        <v>Нет</v>
      </c>
    </row>
    <row r="26" spans="1:18" ht="15" hidden="1" customHeight="1" x14ac:dyDescent="0.25">
      <c r="A26">
        <v>22</v>
      </c>
      <c r="B26">
        <v>1855</v>
      </c>
      <c r="C26">
        <v>3</v>
      </c>
      <c r="D26" t="s">
        <v>19</v>
      </c>
      <c r="E26">
        <v>2142</v>
      </c>
      <c r="F26">
        <v>2142</v>
      </c>
      <c r="G26">
        <v>10772.53</v>
      </c>
      <c r="H26">
        <v>10772.53</v>
      </c>
      <c r="I26">
        <v>6</v>
      </c>
      <c r="J26">
        <v>3</v>
      </c>
      <c r="K26">
        <v>3</v>
      </c>
      <c r="L26">
        <v>744</v>
      </c>
      <c r="N26" t="str">
        <f t="shared" si="0"/>
        <v>Нет</v>
      </c>
      <c r="O26" t="str">
        <f t="shared" si="1"/>
        <v>Нет</v>
      </c>
      <c r="P26" t="str">
        <f t="shared" si="2"/>
        <v>Да</v>
      </c>
      <c r="Q26" t="str">
        <f t="shared" si="3"/>
        <v>Нет</v>
      </c>
    </row>
    <row r="27" spans="1:18" x14ac:dyDescent="0.25">
      <c r="A27">
        <v>23</v>
      </c>
      <c r="B27">
        <v>1935</v>
      </c>
      <c r="C27">
        <v>3</v>
      </c>
      <c r="D27" t="s">
        <v>14</v>
      </c>
      <c r="E27">
        <v>9380</v>
      </c>
      <c r="F27">
        <v>9380</v>
      </c>
      <c r="G27">
        <v>32682.49</v>
      </c>
      <c r="H27">
        <v>32682.49</v>
      </c>
      <c r="I27">
        <v>892</v>
      </c>
      <c r="J27">
        <v>20</v>
      </c>
      <c r="K27">
        <v>28</v>
      </c>
      <c r="L27">
        <v>744</v>
      </c>
      <c r="N27" t="str">
        <f t="shared" si="0"/>
        <v>Нет</v>
      </c>
      <c r="O27" t="str">
        <f t="shared" si="1"/>
        <v>Да</v>
      </c>
      <c r="P27" t="str">
        <f t="shared" si="2"/>
        <v>Нет</v>
      </c>
      <c r="Q27" t="str">
        <f t="shared" si="3"/>
        <v>Да</v>
      </c>
    </row>
    <row r="28" spans="1:18" hidden="1" x14ac:dyDescent="0.25">
      <c r="A28">
        <v>24</v>
      </c>
      <c r="B28">
        <v>2028</v>
      </c>
      <c r="C28">
        <v>4</v>
      </c>
      <c r="D28" t="s">
        <v>21</v>
      </c>
      <c r="E28">
        <v>11431</v>
      </c>
      <c r="F28">
        <v>11431</v>
      </c>
      <c r="G28">
        <v>24183.01</v>
      </c>
      <c r="H28">
        <v>24183.01</v>
      </c>
      <c r="I28">
        <v>127</v>
      </c>
      <c r="J28">
        <v>15</v>
      </c>
      <c r="K28">
        <v>17</v>
      </c>
      <c r="L28">
        <v>744</v>
      </c>
      <c r="N28" t="str">
        <f t="shared" si="0"/>
        <v>Нет</v>
      </c>
      <c r="O28" t="str">
        <f t="shared" si="1"/>
        <v>Нет</v>
      </c>
      <c r="P28" t="str">
        <f t="shared" si="2"/>
        <v>Да</v>
      </c>
      <c r="Q28" t="str">
        <f t="shared" si="3"/>
        <v>Нет</v>
      </c>
    </row>
    <row r="29" spans="1:18" hidden="1" x14ac:dyDescent="0.25">
      <c r="A29">
        <v>25</v>
      </c>
      <c r="B29">
        <v>2028</v>
      </c>
      <c r="C29">
        <v>4</v>
      </c>
      <c r="D29" t="s">
        <v>25</v>
      </c>
      <c r="E29">
        <v>88440</v>
      </c>
      <c r="F29">
        <v>88440</v>
      </c>
      <c r="G29">
        <v>155011.89000000001</v>
      </c>
      <c r="H29">
        <v>155011.89000000001</v>
      </c>
      <c r="I29">
        <v>735</v>
      </c>
      <c r="J29">
        <v>120</v>
      </c>
      <c r="K29">
        <v>123</v>
      </c>
      <c r="L29">
        <v>744</v>
      </c>
      <c r="N29" t="str">
        <f t="shared" si="0"/>
        <v>Нет</v>
      </c>
      <c r="O29" t="str">
        <f t="shared" si="1"/>
        <v>Да</v>
      </c>
      <c r="P29" t="str">
        <f t="shared" si="2"/>
        <v>Нет</v>
      </c>
      <c r="Q29" t="str">
        <f t="shared" si="3"/>
        <v>Нет</v>
      </c>
    </row>
    <row r="30" spans="1:18" ht="15" customHeight="1" x14ac:dyDescent="0.25">
      <c r="A30">
        <v>26</v>
      </c>
      <c r="B30">
        <v>2134</v>
      </c>
      <c r="C30">
        <v>3</v>
      </c>
      <c r="D30" t="s">
        <v>14</v>
      </c>
      <c r="E30">
        <v>3990</v>
      </c>
      <c r="F30">
        <v>3990</v>
      </c>
      <c r="G30">
        <v>13823.48</v>
      </c>
      <c r="H30">
        <v>13823.48</v>
      </c>
      <c r="I30">
        <v>1766.4</v>
      </c>
      <c r="J30">
        <v>7</v>
      </c>
      <c r="K30">
        <v>8</v>
      </c>
      <c r="L30">
        <v>744</v>
      </c>
      <c r="N30" t="str">
        <f t="shared" si="0"/>
        <v>Нет</v>
      </c>
      <c r="O30" t="str">
        <f t="shared" si="1"/>
        <v>Да</v>
      </c>
      <c r="P30" t="str">
        <f t="shared" si="2"/>
        <v>Нет</v>
      </c>
      <c r="Q30" t="str">
        <f t="shared" si="3"/>
        <v>Да</v>
      </c>
    </row>
    <row r="31" spans="1:18" x14ac:dyDescent="0.25">
      <c r="A31">
        <v>27</v>
      </c>
      <c r="B31">
        <v>2153</v>
      </c>
      <c r="C31">
        <v>3</v>
      </c>
      <c r="D31" t="s">
        <v>14</v>
      </c>
      <c r="E31">
        <v>4627</v>
      </c>
      <c r="F31">
        <v>4627</v>
      </c>
      <c r="G31">
        <v>16045.14</v>
      </c>
      <c r="H31">
        <v>16045.14</v>
      </c>
      <c r="I31">
        <v>720</v>
      </c>
      <c r="J31">
        <v>8</v>
      </c>
      <c r="K31">
        <v>12</v>
      </c>
      <c r="L31">
        <v>744</v>
      </c>
      <c r="N31" t="str">
        <f t="shared" si="0"/>
        <v>Нет</v>
      </c>
      <c r="O31" t="str">
        <f t="shared" si="1"/>
        <v>Да</v>
      </c>
      <c r="P31" t="str">
        <f t="shared" si="2"/>
        <v>Нет</v>
      </c>
      <c r="Q31" t="str">
        <f t="shared" si="3"/>
        <v>Да</v>
      </c>
    </row>
    <row r="32" spans="1:18" x14ac:dyDescent="0.25">
      <c r="A32">
        <v>28</v>
      </c>
      <c r="B32">
        <v>2216</v>
      </c>
      <c r="C32">
        <v>3</v>
      </c>
      <c r="D32" t="s">
        <v>13</v>
      </c>
      <c r="E32">
        <v>38079</v>
      </c>
      <c r="F32">
        <v>38079</v>
      </c>
      <c r="G32">
        <v>130928.47</v>
      </c>
      <c r="H32">
        <v>130928.47</v>
      </c>
      <c r="I32">
        <v>1019.1</v>
      </c>
      <c r="J32">
        <v>55</v>
      </c>
      <c r="K32">
        <v>62</v>
      </c>
      <c r="L32">
        <v>744</v>
      </c>
      <c r="N32" t="str">
        <f t="shared" si="0"/>
        <v>Нет</v>
      </c>
      <c r="O32" t="str">
        <f t="shared" si="1"/>
        <v>Да</v>
      </c>
      <c r="P32" t="str">
        <f t="shared" si="2"/>
        <v>Нет</v>
      </c>
      <c r="Q32" t="str">
        <f t="shared" si="3"/>
        <v>Да</v>
      </c>
    </row>
    <row r="33" spans="1:17" x14ac:dyDescent="0.25">
      <c r="A33">
        <v>29</v>
      </c>
      <c r="B33">
        <v>2339</v>
      </c>
      <c r="C33">
        <v>3</v>
      </c>
      <c r="D33" t="s">
        <v>14</v>
      </c>
      <c r="E33">
        <v>71468</v>
      </c>
      <c r="F33">
        <v>71468</v>
      </c>
      <c r="G33">
        <v>246684.79999999999</v>
      </c>
      <c r="H33">
        <v>246684.79999999999</v>
      </c>
      <c r="I33">
        <v>672</v>
      </c>
      <c r="J33">
        <v>115</v>
      </c>
      <c r="K33">
        <v>171</v>
      </c>
      <c r="L33">
        <v>744</v>
      </c>
      <c r="N33" t="str">
        <f t="shared" si="0"/>
        <v>Нет</v>
      </c>
      <c r="O33" t="str">
        <f t="shared" si="1"/>
        <v>Да</v>
      </c>
      <c r="P33" t="str">
        <f t="shared" si="2"/>
        <v>Нет</v>
      </c>
      <c r="Q33" t="str">
        <f t="shared" si="3"/>
        <v>Да</v>
      </c>
    </row>
    <row r="34" spans="1:17" ht="15" customHeight="1" x14ac:dyDescent="0.25">
      <c r="A34">
        <v>30</v>
      </c>
      <c r="B34">
        <v>2399</v>
      </c>
      <c r="C34">
        <v>3</v>
      </c>
      <c r="D34" t="s">
        <v>14</v>
      </c>
      <c r="E34">
        <v>52130</v>
      </c>
      <c r="F34">
        <v>52130</v>
      </c>
      <c r="G34">
        <v>180260.77</v>
      </c>
      <c r="H34">
        <v>180260.77</v>
      </c>
      <c r="I34">
        <v>1134</v>
      </c>
      <c r="J34">
        <v>81</v>
      </c>
      <c r="K34">
        <v>133</v>
      </c>
      <c r="L34">
        <v>744</v>
      </c>
      <c r="N34" t="str">
        <f t="shared" si="0"/>
        <v>Нет</v>
      </c>
      <c r="O34" t="str">
        <f t="shared" si="1"/>
        <v>Да</v>
      </c>
      <c r="P34" t="str">
        <f t="shared" si="2"/>
        <v>Нет</v>
      </c>
      <c r="Q34" t="str">
        <f t="shared" si="3"/>
        <v>Да</v>
      </c>
    </row>
    <row r="35" spans="1:17" ht="15" customHeight="1" x14ac:dyDescent="0.25">
      <c r="A35">
        <v>31</v>
      </c>
      <c r="B35">
        <v>2631</v>
      </c>
      <c r="C35">
        <v>3</v>
      </c>
      <c r="D35" t="s">
        <v>22</v>
      </c>
      <c r="E35">
        <v>70800</v>
      </c>
      <c r="F35">
        <v>70800</v>
      </c>
      <c r="G35">
        <v>334643.27</v>
      </c>
      <c r="H35">
        <v>334643.27</v>
      </c>
      <c r="I35">
        <v>784</v>
      </c>
      <c r="J35">
        <v>117</v>
      </c>
      <c r="K35">
        <v>123</v>
      </c>
      <c r="L35">
        <v>744</v>
      </c>
      <c r="N35" t="str">
        <f t="shared" si="0"/>
        <v>Нет</v>
      </c>
      <c r="O35" t="str">
        <f t="shared" si="1"/>
        <v>Нет</v>
      </c>
      <c r="P35" t="str">
        <f t="shared" si="2"/>
        <v>Да</v>
      </c>
      <c r="Q35" t="str">
        <f t="shared" si="3"/>
        <v>Да</v>
      </c>
    </row>
    <row r="36" spans="1:17" x14ac:dyDescent="0.25">
      <c r="A36">
        <v>32</v>
      </c>
      <c r="B36">
        <v>2765</v>
      </c>
      <c r="C36">
        <v>3</v>
      </c>
      <c r="D36" t="s">
        <v>14</v>
      </c>
      <c r="E36">
        <v>3800</v>
      </c>
      <c r="F36">
        <v>3800</v>
      </c>
      <c r="G36">
        <v>13121.35</v>
      </c>
      <c r="H36">
        <v>13121.35</v>
      </c>
      <c r="I36">
        <v>724.8</v>
      </c>
      <c r="J36">
        <v>6</v>
      </c>
      <c r="K36">
        <v>11</v>
      </c>
      <c r="L36">
        <v>744</v>
      </c>
      <c r="N36" t="str">
        <f t="shared" si="0"/>
        <v>Нет</v>
      </c>
      <c r="O36" t="str">
        <f t="shared" si="1"/>
        <v>Да</v>
      </c>
      <c r="P36" t="str">
        <f t="shared" si="2"/>
        <v>Нет</v>
      </c>
      <c r="Q36" t="str">
        <f t="shared" si="3"/>
        <v>Да</v>
      </c>
    </row>
    <row r="37" spans="1:17" x14ac:dyDescent="0.25">
      <c r="A37">
        <v>33</v>
      </c>
      <c r="B37">
        <v>2934</v>
      </c>
      <c r="C37">
        <v>3</v>
      </c>
      <c r="D37" t="s">
        <v>23</v>
      </c>
      <c r="E37">
        <v>146885</v>
      </c>
      <c r="F37">
        <v>146885</v>
      </c>
      <c r="G37">
        <v>504798.24</v>
      </c>
      <c r="H37">
        <v>504798.24</v>
      </c>
      <c r="I37">
        <v>927</v>
      </c>
      <c r="J37">
        <v>205</v>
      </c>
      <c r="K37">
        <v>230</v>
      </c>
      <c r="L37">
        <v>744</v>
      </c>
      <c r="N37" t="str">
        <f t="shared" si="0"/>
        <v>Нет</v>
      </c>
      <c r="O37" t="str">
        <f t="shared" si="1"/>
        <v>Да</v>
      </c>
      <c r="P37" t="str">
        <f t="shared" si="2"/>
        <v>Нет</v>
      </c>
      <c r="Q37" t="str">
        <f t="shared" si="3"/>
        <v>Да</v>
      </c>
    </row>
    <row r="38" spans="1:17" hidden="1" x14ac:dyDescent="0.25">
      <c r="A38">
        <v>34</v>
      </c>
      <c r="B38">
        <v>3144</v>
      </c>
      <c r="C38">
        <v>3</v>
      </c>
      <c r="D38" t="s">
        <v>24</v>
      </c>
      <c r="E38">
        <v>51895</v>
      </c>
      <c r="F38">
        <v>51895</v>
      </c>
      <c r="G38">
        <v>79074.05</v>
      </c>
      <c r="H38">
        <v>79074.05</v>
      </c>
      <c r="I38">
        <v>400</v>
      </c>
      <c r="J38">
        <v>71</v>
      </c>
      <c r="K38">
        <v>77</v>
      </c>
      <c r="L38">
        <v>744</v>
      </c>
      <c r="N38" t="str">
        <f t="shared" si="0"/>
        <v>Нет</v>
      </c>
      <c r="O38" t="str">
        <f t="shared" si="1"/>
        <v>Да</v>
      </c>
      <c r="P38" t="str">
        <f t="shared" si="2"/>
        <v>Нет</v>
      </c>
      <c r="Q38" t="str">
        <f t="shared" si="3"/>
        <v>Нет</v>
      </c>
    </row>
    <row r="39" spans="1:17" x14ac:dyDescent="0.25">
      <c r="A39">
        <v>35</v>
      </c>
      <c r="B39">
        <v>3391</v>
      </c>
      <c r="C39">
        <v>3</v>
      </c>
      <c r="D39" t="s">
        <v>14</v>
      </c>
      <c r="E39">
        <v>14250</v>
      </c>
      <c r="F39">
        <v>14250</v>
      </c>
      <c r="G39">
        <v>49089.52</v>
      </c>
      <c r="H39">
        <v>49089.52</v>
      </c>
      <c r="I39">
        <v>1113</v>
      </c>
      <c r="J39">
        <v>20</v>
      </c>
      <c r="K39">
        <v>26</v>
      </c>
      <c r="L39">
        <v>744</v>
      </c>
      <c r="N39" t="str">
        <f t="shared" si="0"/>
        <v>Нет</v>
      </c>
      <c r="O39" t="str">
        <f t="shared" si="1"/>
        <v>Да</v>
      </c>
      <c r="P39" t="str">
        <f t="shared" si="2"/>
        <v>Нет</v>
      </c>
      <c r="Q39" t="str">
        <f t="shared" si="3"/>
        <v>Да</v>
      </c>
    </row>
    <row r="40" spans="1:17" hidden="1" x14ac:dyDescent="0.25">
      <c r="A40">
        <v>36</v>
      </c>
      <c r="B40">
        <v>3444</v>
      </c>
      <c r="C40">
        <v>4</v>
      </c>
      <c r="D40" t="s">
        <v>21</v>
      </c>
      <c r="E40">
        <v>8659</v>
      </c>
      <c r="F40">
        <v>8659</v>
      </c>
      <c r="G40">
        <v>18252.89</v>
      </c>
      <c r="H40">
        <v>18252.89</v>
      </c>
      <c r="I40">
        <v>23</v>
      </c>
      <c r="J40">
        <v>11</v>
      </c>
      <c r="K40">
        <v>12</v>
      </c>
      <c r="L40">
        <v>744</v>
      </c>
      <c r="N40" t="str">
        <f t="shared" si="0"/>
        <v>Нет</v>
      </c>
      <c r="O40" t="str">
        <f t="shared" si="1"/>
        <v>Нет</v>
      </c>
      <c r="P40" t="str">
        <f t="shared" si="2"/>
        <v>Да</v>
      </c>
      <c r="Q40" t="str">
        <f t="shared" si="3"/>
        <v>Нет</v>
      </c>
    </row>
    <row r="41" spans="1:17" hidden="1" x14ac:dyDescent="0.25">
      <c r="A41">
        <v>37</v>
      </c>
      <c r="B41">
        <v>3444</v>
      </c>
      <c r="C41">
        <v>4</v>
      </c>
      <c r="D41" t="s">
        <v>25</v>
      </c>
      <c r="E41">
        <v>31382</v>
      </c>
      <c r="F41">
        <v>31382</v>
      </c>
      <c r="G41">
        <v>54962.09</v>
      </c>
      <c r="H41">
        <v>54962.09</v>
      </c>
      <c r="I41">
        <v>93</v>
      </c>
      <c r="J41">
        <v>42</v>
      </c>
      <c r="K41">
        <v>44</v>
      </c>
      <c r="L41">
        <v>744</v>
      </c>
      <c r="N41" t="str">
        <f t="shared" si="0"/>
        <v>Нет</v>
      </c>
      <c r="O41" t="str">
        <f t="shared" si="1"/>
        <v>Да</v>
      </c>
      <c r="P41" t="str">
        <f t="shared" si="2"/>
        <v>Нет</v>
      </c>
      <c r="Q41" t="str">
        <f t="shared" si="3"/>
        <v>Нет</v>
      </c>
    </row>
    <row r="42" spans="1:17" x14ac:dyDescent="0.25">
      <c r="A42">
        <v>38</v>
      </c>
      <c r="B42">
        <v>3637</v>
      </c>
      <c r="C42">
        <v>3</v>
      </c>
      <c r="D42" t="s">
        <v>13</v>
      </c>
      <c r="E42">
        <v>61078</v>
      </c>
      <c r="F42">
        <v>61078</v>
      </c>
      <c r="G42">
        <v>210283.48</v>
      </c>
      <c r="H42">
        <v>210283.48</v>
      </c>
      <c r="I42">
        <v>5676.7</v>
      </c>
      <c r="J42">
        <v>86</v>
      </c>
      <c r="K42">
        <v>93</v>
      </c>
      <c r="L42">
        <v>744</v>
      </c>
      <c r="N42" t="str">
        <f t="shared" si="0"/>
        <v>Нет</v>
      </c>
      <c r="O42" t="str">
        <f t="shared" si="1"/>
        <v>Да</v>
      </c>
      <c r="P42" t="str">
        <f t="shared" si="2"/>
        <v>Нет</v>
      </c>
      <c r="Q42" t="str">
        <f t="shared" si="3"/>
        <v>Да</v>
      </c>
    </row>
    <row r="43" spans="1:17" x14ac:dyDescent="0.25">
      <c r="A43">
        <v>39</v>
      </c>
      <c r="B43">
        <v>3637</v>
      </c>
      <c r="C43">
        <v>3</v>
      </c>
      <c r="D43" t="s">
        <v>33</v>
      </c>
      <c r="E43">
        <v>47371</v>
      </c>
      <c r="F43">
        <v>47371</v>
      </c>
      <c r="G43">
        <v>161796.5</v>
      </c>
      <c r="H43">
        <v>161796.5</v>
      </c>
      <c r="I43">
        <v>4500</v>
      </c>
      <c r="J43">
        <v>50</v>
      </c>
      <c r="K43">
        <v>58</v>
      </c>
      <c r="L43">
        <v>744</v>
      </c>
      <c r="N43" t="str">
        <f t="shared" si="0"/>
        <v>Нет</v>
      </c>
      <c r="O43" t="str">
        <f t="shared" si="1"/>
        <v>Да</v>
      </c>
      <c r="P43" t="str">
        <f t="shared" si="2"/>
        <v>Нет</v>
      </c>
      <c r="Q43" t="str">
        <f t="shared" si="3"/>
        <v>Да</v>
      </c>
    </row>
    <row r="44" spans="1:17" x14ac:dyDescent="0.25">
      <c r="A44">
        <v>40</v>
      </c>
      <c r="B44">
        <v>3687</v>
      </c>
      <c r="C44">
        <v>3</v>
      </c>
      <c r="D44" t="s">
        <v>14</v>
      </c>
      <c r="E44">
        <v>15222</v>
      </c>
      <c r="F44">
        <v>15222</v>
      </c>
      <c r="G44">
        <v>52693.93</v>
      </c>
      <c r="H44">
        <v>52693.93</v>
      </c>
      <c r="I44">
        <v>927</v>
      </c>
      <c r="J44">
        <v>24</v>
      </c>
      <c r="K44">
        <v>51</v>
      </c>
      <c r="L44">
        <v>744</v>
      </c>
      <c r="N44" t="str">
        <f t="shared" si="0"/>
        <v>Нет</v>
      </c>
      <c r="O44" t="str">
        <f t="shared" si="1"/>
        <v>Да</v>
      </c>
      <c r="P44" t="str">
        <f t="shared" si="2"/>
        <v>Нет</v>
      </c>
      <c r="Q44" t="str">
        <f t="shared" si="3"/>
        <v>Да</v>
      </c>
    </row>
    <row r="45" spans="1:17" hidden="1" x14ac:dyDescent="0.25">
      <c r="A45">
        <v>41</v>
      </c>
      <c r="B45">
        <v>3707</v>
      </c>
      <c r="C45">
        <v>3</v>
      </c>
      <c r="D45" t="s">
        <v>20</v>
      </c>
      <c r="E45">
        <v>37023</v>
      </c>
      <c r="F45">
        <v>37023</v>
      </c>
      <c r="G45">
        <v>139722.47</v>
      </c>
      <c r="H45">
        <v>139722.47</v>
      </c>
      <c r="I45">
        <v>494</v>
      </c>
      <c r="J45">
        <v>63</v>
      </c>
      <c r="K45">
        <v>82</v>
      </c>
      <c r="L45">
        <v>744</v>
      </c>
      <c r="N45" t="str">
        <f t="shared" si="0"/>
        <v>Нет</v>
      </c>
      <c r="O45" t="str">
        <f t="shared" si="1"/>
        <v>Да</v>
      </c>
      <c r="P45" t="str">
        <f t="shared" si="2"/>
        <v>Нет</v>
      </c>
      <c r="Q45" t="str">
        <f t="shared" si="3"/>
        <v>Нет</v>
      </c>
    </row>
    <row r="46" spans="1:17" x14ac:dyDescent="0.25">
      <c r="A46">
        <v>42</v>
      </c>
      <c r="B46">
        <v>4011</v>
      </c>
      <c r="C46">
        <v>3</v>
      </c>
      <c r="D46" t="s">
        <v>16</v>
      </c>
      <c r="E46">
        <v>287449</v>
      </c>
      <c r="F46">
        <v>287449</v>
      </c>
      <c r="G46">
        <v>995130.63</v>
      </c>
      <c r="H46">
        <v>995130.63</v>
      </c>
      <c r="I46">
        <v>900</v>
      </c>
      <c r="J46">
        <v>484</v>
      </c>
      <c r="K46">
        <v>600</v>
      </c>
      <c r="L46">
        <v>744</v>
      </c>
      <c r="N46" t="str">
        <f t="shared" si="0"/>
        <v>Нет</v>
      </c>
      <c r="O46" t="str">
        <f t="shared" si="1"/>
        <v>Да</v>
      </c>
      <c r="P46" t="str">
        <f t="shared" si="2"/>
        <v>Нет</v>
      </c>
      <c r="Q46" t="str">
        <f t="shared" si="3"/>
        <v>Да</v>
      </c>
    </row>
    <row r="47" spans="1:17" hidden="1" x14ac:dyDescent="0.25">
      <c r="A47">
        <v>43</v>
      </c>
      <c r="B47">
        <v>4200</v>
      </c>
      <c r="C47">
        <v>3</v>
      </c>
      <c r="D47" t="s">
        <v>39</v>
      </c>
      <c r="E47">
        <v>333093</v>
      </c>
      <c r="F47">
        <v>333093</v>
      </c>
      <c r="G47">
        <v>1254812.7</v>
      </c>
      <c r="H47">
        <v>1254812.7</v>
      </c>
      <c r="I47">
        <v>4130.38</v>
      </c>
      <c r="J47">
        <v>506</v>
      </c>
      <c r="K47">
        <v>635</v>
      </c>
      <c r="L47">
        <v>744</v>
      </c>
      <c r="N47" t="str">
        <f t="shared" si="0"/>
        <v>Нет</v>
      </c>
      <c r="O47" t="str">
        <f t="shared" si="1"/>
        <v>Да</v>
      </c>
      <c r="P47" t="str">
        <f t="shared" si="2"/>
        <v>Нет</v>
      </c>
      <c r="Q47" t="str">
        <f t="shared" si="3"/>
        <v>Нет</v>
      </c>
    </row>
    <row r="48" spans="1:17" x14ac:dyDescent="0.25">
      <c r="A48">
        <v>44</v>
      </c>
      <c r="B48">
        <v>4202</v>
      </c>
      <c r="C48">
        <v>3</v>
      </c>
      <c r="D48" t="s">
        <v>13</v>
      </c>
      <c r="E48">
        <v>64200</v>
      </c>
      <c r="F48">
        <v>64200</v>
      </c>
      <c r="G48">
        <v>221787.6</v>
      </c>
      <c r="H48">
        <v>221787.6</v>
      </c>
      <c r="I48">
        <v>1582.4</v>
      </c>
      <c r="J48">
        <v>96</v>
      </c>
      <c r="K48">
        <v>119</v>
      </c>
      <c r="L48">
        <v>744</v>
      </c>
      <c r="N48" t="str">
        <f t="shared" si="0"/>
        <v>Нет</v>
      </c>
      <c r="O48" t="str">
        <f t="shared" si="1"/>
        <v>Да</v>
      </c>
      <c r="P48" t="str">
        <f t="shared" si="2"/>
        <v>Нет</v>
      </c>
      <c r="Q48" t="str">
        <f t="shared" si="3"/>
        <v>Да</v>
      </c>
    </row>
    <row r="49" spans="1:17" x14ac:dyDescent="0.25">
      <c r="A49">
        <v>45</v>
      </c>
      <c r="B49">
        <v>4219</v>
      </c>
      <c r="C49">
        <v>3</v>
      </c>
      <c r="D49" t="s">
        <v>14</v>
      </c>
      <c r="E49">
        <v>16278</v>
      </c>
      <c r="F49">
        <v>16278</v>
      </c>
      <c r="G49">
        <v>56340.23</v>
      </c>
      <c r="H49">
        <v>56340.23</v>
      </c>
      <c r="I49">
        <v>1234</v>
      </c>
      <c r="J49">
        <v>26</v>
      </c>
      <c r="K49">
        <v>45</v>
      </c>
      <c r="L49">
        <v>744</v>
      </c>
      <c r="N49" t="str">
        <f t="shared" si="0"/>
        <v>Нет</v>
      </c>
      <c r="O49" t="str">
        <f t="shared" si="1"/>
        <v>Да</v>
      </c>
      <c r="P49" t="str">
        <f t="shared" si="2"/>
        <v>Нет</v>
      </c>
      <c r="Q49" t="str">
        <f t="shared" si="3"/>
        <v>Да</v>
      </c>
    </row>
    <row r="50" spans="1:17" hidden="1" x14ac:dyDescent="0.25">
      <c r="A50">
        <v>46</v>
      </c>
      <c r="B50">
        <v>4268</v>
      </c>
      <c r="C50">
        <v>4</v>
      </c>
      <c r="D50" t="s">
        <v>26</v>
      </c>
      <c r="E50">
        <v>90360</v>
      </c>
      <c r="F50">
        <v>90360</v>
      </c>
      <c r="G50">
        <v>156649.38</v>
      </c>
      <c r="H50">
        <v>156649.38</v>
      </c>
      <c r="I50">
        <v>303</v>
      </c>
      <c r="J50">
        <v>0</v>
      </c>
      <c r="K50">
        <v>7</v>
      </c>
      <c r="L50">
        <v>583</v>
      </c>
      <c r="N50" t="str">
        <f t="shared" si="0"/>
        <v>Нет</v>
      </c>
      <c r="O50" t="str">
        <f t="shared" si="1"/>
        <v>Да</v>
      </c>
      <c r="P50" t="str">
        <f t="shared" si="2"/>
        <v>Нет</v>
      </c>
      <c r="Q50" t="str">
        <f t="shared" si="3"/>
        <v>Нет</v>
      </c>
    </row>
    <row r="51" spans="1:17" hidden="1" x14ac:dyDescent="0.25">
      <c r="A51">
        <v>47</v>
      </c>
      <c r="B51">
        <v>4273</v>
      </c>
      <c r="C51">
        <v>3</v>
      </c>
      <c r="D51" t="s">
        <v>12</v>
      </c>
      <c r="E51">
        <v>79485</v>
      </c>
      <c r="F51">
        <v>79485</v>
      </c>
      <c r="G51">
        <v>299993.63</v>
      </c>
      <c r="H51">
        <v>299993.63</v>
      </c>
      <c r="I51">
        <v>400</v>
      </c>
      <c r="J51">
        <v>115</v>
      </c>
      <c r="K51">
        <v>147</v>
      </c>
      <c r="L51">
        <v>744</v>
      </c>
      <c r="N51" t="str">
        <f t="shared" si="0"/>
        <v>Нет</v>
      </c>
      <c r="O51" t="str">
        <f t="shared" si="1"/>
        <v>Да</v>
      </c>
      <c r="P51" t="str">
        <f t="shared" si="2"/>
        <v>Нет</v>
      </c>
      <c r="Q51" t="str">
        <f t="shared" si="3"/>
        <v>Нет</v>
      </c>
    </row>
    <row r="52" spans="1:17" x14ac:dyDescent="0.25">
      <c r="A52">
        <v>48</v>
      </c>
      <c r="B52">
        <v>4480</v>
      </c>
      <c r="C52">
        <v>3</v>
      </c>
      <c r="D52" t="s">
        <v>14</v>
      </c>
      <c r="E52">
        <v>12010</v>
      </c>
      <c r="F52">
        <v>12010</v>
      </c>
      <c r="G52">
        <v>41200.19</v>
      </c>
      <c r="H52">
        <v>41200.19</v>
      </c>
      <c r="I52">
        <v>1121.4000000000001</v>
      </c>
      <c r="J52">
        <v>16</v>
      </c>
      <c r="K52">
        <v>19</v>
      </c>
      <c r="L52">
        <v>744</v>
      </c>
      <c r="N52" t="str">
        <f t="shared" si="0"/>
        <v>Нет</v>
      </c>
      <c r="O52" t="str">
        <f t="shared" si="1"/>
        <v>Да</v>
      </c>
      <c r="P52" t="str">
        <f t="shared" si="2"/>
        <v>Нет</v>
      </c>
      <c r="Q52" t="str">
        <f t="shared" si="3"/>
        <v>Да</v>
      </c>
    </row>
    <row r="53" spans="1:17" x14ac:dyDescent="0.25">
      <c r="A53">
        <v>49</v>
      </c>
      <c r="B53">
        <v>4608</v>
      </c>
      <c r="C53">
        <v>3</v>
      </c>
      <c r="D53" t="s">
        <v>13</v>
      </c>
      <c r="E53">
        <v>77261</v>
      </c>
      <c r="F53">
        <v>77261</v>
      </c>
      <c r="G53">
        <v>266877.37</v>
      </c>
      <c r="H53">
        <v>266877.37</v>
      </c>
      <c r="I53">
        <v>720</v>
      </c>
      <c r="J53">
        <v>132</v>
      </c>
      <c r="K53">
        <v>172</v>
      </c>
      <c r="L53">
        <v>744</v>
      </c>
      <c r="N53" t="str">
        <f t="shared" si="0"/>
        <v>Нет</v>
      </c>
      <c r="O53" t="str">
        <f t="shared" si="1"/>
        <v>Да</v>
      </c>
      <c r="P53" t="str">
        <f t="shared" si="2"/>
        <v>Нет</v>
      </c>
      <c r="Q53" t="str">
        <f t="shared" si="3"/>
        <v>Да</v>
      </c>
    </row>
    <row r="54" spans="1:17" x14ac:dyDescent="0.25">
      <c r="A54">
        <v>50</v>
      </c>
      <c r="B54">
        <v>4635</v>
      </c>
      <c r="C54">
        <v>3</v>
      </c>
      <c r="D54" t="s">
        <v>14</v>
      </c>
      <c r="E54">
        <v>9611</v>
      </c>
      <c r="F54">
        <v>9611</v>
      </c>
      <c r="G54">
        <v>33034.67</v>
      </c>
      <c r="H54">
        <v>33034.67</v>
      </c>
      <c r="I54">
        <v>1079.8</v>
      </c>
      <c r="J54">
        <v>15</v>
      </c>
      <c r="K54">
        <v>20</v>
      </c>
      <c r="L54">
        <v>744</v>
      </c>
      <c r="N54" t="str">
        <f t="shared" si="0"/>
        <v>Нет</v>
      </c>
      <c r="O54" t="str">
        <f t="shared" si="1"/>
        <v>Да</v>
      </c>
      <c r="P54" t="str">
        <f t="shared" si="2"/>
        <v>Нет</v>
      </c>
      <c r="Q54" t="str">
        <f t="shared" si="3"/>
        <v>Да</v>
      </c>
    </row>
    <row r="55" spans="1:17" x14ac:dyDescent="0.25">
      <c r="A55">
        <v>51</v>
      </c>
      <c r="B55">
        <v>4856</v>
      </c>
      <c r="C55">
        <v>3</v>
      </c>
      <c r="D55" t="s">
        <v>14</v>
      </c>
      <c r="E55">
        <v>54225</v>
      </c>
      <c r="F55">
        <v>54225</v>
      </c>
      <c r="G55">
        <v>186860.34</v>
      </c>
      <c r="H55">
        <v>186860.34</v>
      </c>
      <c r="I55">
        <v>1768.4</v>
      </c>
      <c r="J55">
        <v>79</v>
      </c>
      <c r="K55">
        <v>111</v>
      </c>
      <c r="L55">
        <v>744</v>
      </c>
      <c r="N55" t="str">
        <f t="shared" si="0"/>
        <v>Нет</v>
      </c>
      <c r="O55" t="str">
        <f t="shared" si="1"/>
        <v>Да</v>
      </c>
      <c r="P55" t="str">
        <f t="shared" si="2"/>
        <v>Нет</v>
      </c>
      <c r="Q55" t="str">
        <f t="shared" si="3"/>
        <v>Да</v>
      </c>
    </row>
    <row r="56" spans="1:17" hidden="1" x14ac:dyDescent="0.25">
      <c r="A56">
        <v>52</v>
      </c>
      <c r="B56">
        <v>4991</v>
      </c>
      <c r="C56">
        <v>4</v>
      </c>
      <c r="D56" t="s">
        <v>40</v>
      </c>
      <c r="E56">
        <v>62361</v>
      </c>
      <c r="F56">
        <v>62361</v>
      </c>
      <c r="G56">
        <v>109394.42</v>
      </c>
      <c r="H56">
        <v>109394.42</v>
      </c>
      <c r="I56">
        <v>194.2</v>
      </c>
      <c r="J56">
        <v>83</v>
      </c>
      <c r="K56">
        <v>90</v>
      </c>
      <c r="L56">
        <v>744</v>
      </c>
      <c r="N56" t="str">
        <f t="shared" si="0"/>
        <v>Нет</v>
      </c>
      <c r="O56" t="str">
        <f t="shared" si="1"/>
        <v>Да</v>
      </c>
      <c r="P56" t="str">
        <f t="shared" si="2"/>
        <v>Нет</v>
      </c>
      <c r="Q56" t="str">
        <f t="shared" si="3"/>
        <v>Нет</v>
      </c>
    </row>
    <row r="57" spans="1:17" hidden="1" x14ac:dyDescent="0.25">
      <c r="A57">
        <v>53</v>
      </c>
      <c r="B57">
        <v>4991</v>
      </c>
      <c r="C57">
        <v>4</v>
      </c>
      <c r="D57" t="s">
        <v>41</v>
      </c>
      <c r="E57">
        <v>48414</v>
      </c>
      <c r="F57">
        <v>48414</v>
      </c>
      <c r="G57">
        <v>102406.74</v>
      </c>
      <c r="H57">
        <v>102406.74</v>
      </c>
      <c r="I57">
        <v>197</v>
      </c>
      <c r="J57">
        <v>65</v>
      </c>
      <c r="K57">
        <v>70</v>
      </c>
      <c r="L57">
        <v>744</v>
      </c>
      <c r="N57" t="str">
        <f t="shared" si="0"/>
        <v>Нет</v>
      </c>
      <c r="O57" t="str">
        <f t="shared" si="1"/>
        <v>Нет</v>
      </c>
      <c r="P57" t="str">
        <f t="shared" si="2"/>
        <v>Да</v>
      </c>
      <c r="Q57" t="str">
        <f t="shared" si="3"/>
        <v>Нет</v>
      </c>
    </row>
    <row r="58" spans="1:17" hidden="1" x14ac:dyDescent="0.25">
      <c r="A58">
        <v>54</v>
      </c>
      <c r="B58">
        <v>4991</v>
      </c>
      <c r="C58">
        <v>4</v>
      </c>
      <c r="D58" t="s">
        <v>42</v>
      </c>
      <c r="E58">
        <v>3860</v>
      </c>
      <c r="F58">
        <v>3860</v>
      </c>
      <c r="G58">
        <v>8165.6</v>
      </c>
      <c r="H58">
        <v>8165.6</v>
      </c>
      <c r="I58">
        <v>18</v>
      </c>
      <c r="J58">
        <v>5</v>
      </c>
      <c r="K58">
        <v>6</v>
      </c>
      <c r="L58">
        <v>744</v>
      </c>
      <c r="N58" t="str">
        <f t="shared" si="0"/>
        <v>Нет</v>
      </c>
      <c r="O58" t="str">
        <f t="shared" si="1"/>
        <v>Нет</v>
      </c>
      <c r="P58" t="str">
        <f t="shared" si="2"/>
        <v>Да</v>
      </c>
      <c r="Q58" t="str">
        <f t="shared" si="3"/>
        <v>Нет</v>
      </c>
    </row>
    <row r="59" spans="1:17" hidden="1" x14ac:dyDescent="0.25">
      <c r="A59">
        <v>55</v>
      </c>
      <c r="B59">
        <v>5070</v>
      </c>
      <c r="C59">
        <v>3</v>
      </c>
      <c r="D59" t="s">
        <v>18</v>
      </c>
      <c r="E59">
        <v>13586</v>
      </c>
      <c r="F59">
        <v>13586</v>
      </c>
      <c r="G59">
        <v>51156.42</v>
      </c>
      <c r="H59">
        <v>51156.42</v>
      </c>
      <c r="I59">
        <v>57.5</v>
      </c>
      <c r="J59">
        <v>18</v>
      </c>
      <c r="K59">
        <v>21</v>
      </c>
      <c r="L59">
        <v>744</v>
      </c>
      <c r="N59" t="str">
        <f t="shared" si="0"/>
        <v>Нет</v>
      </c>
      <c r="O59" t="str">
        <f t="shared" si="1"/>
        <v>Да</v>
      </c>
      <c r="P59" t="str">
        <f t="shared" si="2"/>
        <v>Нет</v>
      </c>
      <c r="Q59" t="str">
        <f t="shared" si="3"/>
        <v>Нет</v>
      </c>
    </row>
    <row r="60" spans="1:17" hidden="1" x14ac:dyDescent="0.25">
      <c r="A60">
        <v>56</v>
      </c>
      <c r="B60">
        <v>5070</v>
      </c>
      <c r="C60">
        <v>3</v>
      </c>
      <c r="D60" t="s">
        <v>19</v>
      </c>
      <c r="E60">
        <v>8423</v>
      </c>
      <c r="F60">
        <v>8423</v>
      </c>
      <c r="G60">
        <v>42378.9</v>
      </c>
      <c r="H60">
        <v>42378.9</v>
      </c>
      <c r="I60">
        <v>39</v>
      </c>
      <c r="J60">
        <v>12</v>
      </c>
      <c r="K60">
        <v>14</v>
      </c>
      <c r="L60">
        <v>744</v>
      </c>
      <c r="N60" t="str">
        <f t="shared" ref="N60:N63" si="4">IF(IFERROR(SEARCH("ВН",D60),0)&lt;&gt;0,"Да","Нет")</f>
        <v>Нет</v>
      </c>
      <c r="O60" t="str">
        <f t="shared" ref="O60:O63" si="5">IF(IFERROR(SEARCH("СН2",D60),0)&lt;&gt;0,"Да","Нет")</f>
        <v>Нет</v>
      </c>
      <c r="P60" t="str">
        <f t="shared" ref="P60:P63" si="6">IF(IFERROR(SEARCH("(НН",D60),0)&lt;&gt;0,"Да","Нет")</f>
        <v>Да</v>
      </c>
      <c r="Q60" t="str">
        <f t="shared" ref="Q60:Q63" si="7">IF(IFERROR(SEARCH("от 670",D60),0)&lt;&gt;0,"Да","Нет")</f>
        <v>Нет</v>
      </c>
    </row>
    <row r="61" spans="1:17" x14ac:dyDescent="0.25">
      <c r="A61">
        <v>57</v>
      </c>
      <c r="B61">
        <v>5109</v>
      </c>
      <c r="C61">
        <v>3</v>
      </c>
      <c r="D61" t="s">
        <v>14</v>
      </c>
      <c r="E61">
        <v>30733</v>
      </c>
      <c r="F61">
        <v>30733</v>
      </c>
      <c r="G61">
        <v>106711.87</v>
      </c>
      <c r="H61">
        <v>106711.87</v>
      </c>
      <c r="I61">
        <v>1112</v>
      </c>
      <c r="J61">
        <v>46</v>
      </c>
      <c r="K61">
        <v>63</v>
      </c>
      <c r="L61">
        <v>744</v>
      </c>
      <c r="N61" t="str">
        <f t="shared" si="4"/>
        <v>Нет</v>
      </c>
      <c r="O61" t="str">
        <f t="shared" si="5"/>
        <v>Да</v>
      </c>
      <c r="P61" t="str">
        <f t="shared" si="6"/>
        <v>Нет</v>
      </c>
      <c r="Q61" t="str">
        <f t="shared" si="7"/>
        <v>Да</v>
      </c>
    </row>
    <row r="62" spans="1:17" hidden="1" x14ac:dyDescent="0.25">
      <c r="A62">
        <v>58</v>
      </c>
      <c r="B62">
        <v>5109</v>
      </c>
      <c r="C62">
        <v>3</v>
      </c>
      <c r="D62" t="s">
        <v>18</v>
      </c>
      <c r="E62">
        <v>123</v>
      </c>
      <c r="F62">
        <v>123</v>
      </c>
      <c r="G62">
        <v>450.52</v>
      </c>
      <c r="H62">
        <v>450.52</v>
      </c>
      <c r="I62">
        <v>100</v>
      </c>
      <c r="J62">
        <v>0</v>
      </c>
      <c r="K62">
        <v>0</v>
      </c>
      <c r="L62">
        <v>35</v>
      </c>
      <c r="N62" t="str">
        <f t="shared" si="4"/>
        <v>Нет</v>
      </c>
      <c r="O62" t="str">
        <f t="shared" si="5"/>
        <v>Да</v>
      </c>
      <c r="P62" t="str">
        <f t="shared" si="6"/>
        <v>Нет</v>
      </c>
      <c r="Q62" t="str">
        <f t="shared" si="7"/>
        <v>Нет</v>
      </c>
    </row>
    <row r="63" spans="1:17" s="8" customFormat="1" x14ac:dyDescent="0.25">
      <c r="A63" s="8">
        <v>59</v>
      </c>
      <c r="B63" s="9" t="s">
        <v>43</v>
      </c>
      <c r="C63" s="8">
        <v>4</v>
      </c>
      <c r="D63" s="8" t="s">
        <v>44</v>
      </c>
      <c r="E63" s="8">
        <v>326626</v>
      </c>
      <c r="I63" s="8">
        <v>1800</v>
      </c>
      <c r="K63" s="8">
        <v>434</v>
      </c>
      <c r="N63" s="8" t="str">
        <f t="shared" si="4"/>
        <v>Нет</v>
      </c>
      <c r="O63" s="8" t="str">
        <f t="shared" si="5"/>
        <v>Да</v>
      </c>
      <c r="P63" s="8" t="str">
        <f t="shared" si="6"/>
        <v>Нет</v>
      </c>
      <c r="Q63" s="8" t="str">
        <f t="shared" si="7"/>
        <v>Да</v>
      </c>
    </row>
  </sheetData>
  <autoFilter ref="A3:Q63">
    <filterColumn colId="3">
      <customFilters>
        <customFilter operator="notEqual" val="*россети*"/>
      </customFilters>
    </filterColumn>
    <filterColumn colId="16">
      <filters>
        <filter val="Да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Pрез</vt:lpstr>
      <vt:lpstr>Перечень потребителей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Бородина И.А.</cp:lastModifiedBy>
  <cp:lastPrinted>2018-08-17T07:33:38Z</cp:lastPrinted>
  <dcterms:created xsi:type="dcterms:W3CDTF">2018-08-17T04:27:31Z</dcterms:created>
  <dcterms:modified xsi:type="dcterms:W3CDTF">2024-12-27T08:32:07Z</dcterms:modified>
</cp:coreProperties>
</file>